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<sst xmlns="http://schemas.openxmlformats.org/spreadsheetml/2006/main" count="8089" uniqueCount="2734">
  <si>
    <t>2023年老旧小区改造项目细化表</t>
  </si>
  <si>
    <t>序号</t>
  </si>
  <si>
    <t>名称</t>
  </si>
  <si>
    <t>所在城市及区县</t>
  </si>
  <si>
    <t>所在街道及社区</t>
  </si>
  <si>
    <t>户数（户）</t>
  </si>
  <si>
    <t>楼栋数（栋）</t>
  </si>
  <si>
    <t>建筑面积 （万平方米）</t>
  </si>
  <si>
    <t>单元数（个）</t>
  </si>
  <si>
    <t>建成
时间</t>
  </si>
  <si>
    <t>房屋
性质</t>
  </si>
  <si>
    <t>计划改造内容</t>
  </si>
  <si>
    <t>预计投资额（万元）</t>
  </si>
  <si>
    <t>改造类型（基础类、完善、提升类）可多选</t>
  </si>
  <si>
    <t>备注</t>
  </si>
  <si>
    <t>计划任务
（小区名称）</t>
  </si>
  <si>
    <t>项目名称</t>
  </si>
  <si>
    <t>任务户数</t>
  </si>
  <si>
    <t>筒子楼、简易楼等非成套住宅居民户数</t>
  </si>
  <si>
    <t>项目户数</t>
  </si>
  <si>
    <t>任务
楼栋数</t>
  </si>
  <si>
    <t>项目
楼栋数</t>
  </si>
  <si>
    <t>任务
建筑面积</t>
  </si>
  <si>
    <t>项目
建筑面积</t>
  </si>
  <si>
    <t>无电梯
单元数</t>
  </si>
  <si>
    <t>任务预计投资额</t>
  </si>
  <si>
    <t>项目预计投资额</t>
  </si>
  <si>
    <t>全省合计</t>
  </si>
  <si>
    <t>市（区、县）：合肥市</t>
  </si>
  <si>
    <t>中行宿舍</t>
  </si>
  <si>
    <t>蜀山区</t>
  </si>
  <si>
    <t>稻香村街道</t>
  </si>
  <si>
    <t>安置房</t>
  </si>
  <si>
    <t>路面提升、内楼道粉刷、新增停车位、路灯、监控等</t>
  </si>
  <si>
    <t>基础类、完善类</t>
  </si>
  <si>
    <t>中国移动小区</t>
  </si>
  <si>
    <t>三里庵街道</t>
  </si>
  <si>
    <t>房改房</t>
  </si>
  <si>
    <t>环保局恢复楼</t>
  </si>
  <si>
    <t>琥珀街道</t>
  </si>
  <si>
    <t>省科技报社宿舍</t>
  </si>
  <si>
    <t>科技报社宿舍片区改造工程</t>
  </si>
  <si>
    <t>基础类、完善类、提升类</t>
  </si>
  <si>
    <t>银保大厦宿舍</t>
  </si>
  <si>
    <t>统计新村</t>
  </si>
  <si>
    <t>西园街道</t>
  </si>
  <si>
    <t>东至路5号院</t>
  </si>
  <si>
    <t>南七街道
新华社区</t>
  </si>
  <si>
    <t>2000年前</t>
  </si>
  <si>
    <t>公房</t>
  </si>
  <si>
    <t>路面提升、雨污分流、内楼道粉刷、新增停车位等</t>
  </si>
  <si>
    <t>部队小区</t>
  </si>
  <si>
    <t>潜山路342号院</t>
  </si>
  <si>
    <t>西园街道光明社区</t>
  </si>
  <si>
    <t>1981-2000</t>
  </si>
  <si>
    <t>合作化北路150号院</t>
  </si>
  <si>
    <t>琥珀街道
飞虹社区</t>
  </si>
  <si>
    <t>1983-1985</t>
  </si>
  <si>
    <t>瑶海新村</t>
  </si>
  <si>
    <t>新站高新区</t>
  </si>
  <si>
    <t>七里塘社区皖江社居委</t>
  </si>
  <si>
    <t>商品房</t>
  </si>
  <si>
    <t>屋面防水，雨污水改造，小区路灯照明系统、道路改造，停车位改造，扶手护栏、内外墙粉刷等装饰工程，消防完善，增加智能化系统，水表出户、开通天然气。</t>
  </si>
  <si>
    <t>鲍井新村小区</t>
  </si>
  <si>
    <t>鲍井新村</t>
  </si>
  <si>
    <t>庐江县</t>
  </si>
  <si>
    <t>鲍井社区</t>
  </si>
  <si>
    <t>雨污分流，道路绿化，人防监控，增设停车位等</t>
  </si>
  <si>
    <t>建行宿舍</t>
  </si>
  <si>
    <t>庐巢路片区</t>
  </si>
  <si>
    <t>庐白路5号</t>
  </si>
  <si>
    <t>庐巢路2号</t>
  </si>
  <si>
    <t>庐巢路12号</t>
  </si>
  <si>
    <t>物资大厦</t>
  </si>
  <si>
    <t>城北粮店宿舍</t>
  </si>
  <si>
    <t>农行宿舍</t>
  </si>
  <si>
    <t>食品大楼宿舍</t>
  </si>
  <si>
    <t>水利建安公司宿舍</t>
  </si>
  <si>
    <t>农委宿舍</t>
  </si>
  <si>
    <t>种子公司宿舍</t>
  </si>
  <si>
    <t>交警大队宿舍</t>
  </si>
  <si>
    <t>庐白路39-2</t>
  </si>
  <si>
    <t>老庐白路片区</t>
  </si>
  <si>
    <t>庐白路39-3</t>
  </si>
  <si>
    <t>景苑大厦</t>
  </si>
  <si>
    <t>印刷厂宿舍</t>
  </si>
  <si>
    <t>庐白路34</t>
  </si>
  <si>
    <t>庐白路36</t>
  </si>
  <si>
    <t>庐白路38</t>
  </si>
  <si>
    <t>庐白路54散户</t>
  </si>
  <si>
    <t>三院宿舍</t>
  </si>
  <si>
    <t>文明北路51</t>
  </si>
  <si>
    <t>庐江二中集资房</t>
  </si>
  <si>
    <t>文明北路61号</t>
  </si>
  <si>
    <t>附城商住楼</t>
  </si>
  <si>
    <t>附城社区</t>
  </si>
  <si>
    <t>国税局宿舍</t>
  </si>
  <si>
    <t>磙塘社区</t>
  </si>
  <si>
    <t>单位宿舍</t>
  </si>
  <si>
    <t>农发行宿舍</t>
  </si>
  <si>
    <t>化工总厂宿舍</t>
  </si>
  <si>
    <t>塔山西路286号-294号</t>
  </si>
  <si>
    <t>国土局宿舍</t>
  </si>
  <si>
    <t>农商行宿舍</t>
  </si>
  <si>
    <t>公路局宿舍</t>
  </si>
  <si>
    <t>塔山社区</t>
  </si>
  <si>
    <t>化建公司宿舍</t>
  </si>
  <si>
    <t>工商局宿舍</t>
  </si>
  <si>
    <t>唐圩小区</t>
  </si>
  <si>
    <t>邮电局宿舍</t>
  </si>
  <si>
    <t>交通南路  片区</t>
  </si>
  <si>
    <t>华侨公司宿舍</t>
  </si>
  <si>
    <t>信用社宿舍</t>
  </si>
  <si>
    <t>城管局宿舍</t>
  </si>
  <si>
    <t>计生服务站宿舍</t>
  </si>
  <si>
    <t>文明北路商住房</t>
  </si>
  <si>
    <t>民政小区</t>
  </si>
  <si>
    <t>拆迁办集资房</t>
  </si>
  <si>
    <t>六北巷小区</t>
  </si>
  <si>
    <t>牌楼社区</t>
  </si>
  <si>
    <t>人行宿舍</t>
  </si>
  <si>
    <t>府前小区</t>
  </si>
  <si>
    <t>工商所大院</t>
  </si>
  <si>
    <t>工商所大院片区</t>
  </si>
  <si>
    <t>庐阳区</t>
  </si>
  <si>
    <t>双岗街道虹桥社区</t>
  </si>
  <si>
    <t>单位建房</t>
  </si>
  <si>
    <t>居河园</t>
  </si>
  <si>
    <t>五河路33号</t>
  </si>
  <si>
    <t>回迁房</t>
  </si>
  <si>
    <t>五河路68号</t>
  </si>
  <si>
    <t>建委宿舍</t>
  </si>
  <si>
    <t>房管所宿舍</t>
  </si>
  <si>
    <t>房管所宿舍片区</t>
  </si>
  <si>
    <t>金笔厂宿舍</t>
  </si>
  <si>
    <t>鸿福居</t>
  </si>
  <si>
    <t>汽车工业学校宿舍</t>
  </si>
  <si>
    <t>皖通小区片区</t>
  </si>
  <si>
    <t>双岗街道小桥湾社区</t>
  </si>
  <si>
    <t>皖通宿舍</t>
  </si>
  <si>
    <t>工行恢复楼</t>
  </si>
  <si>
    <t>安然工贸</t>
  </si>
  <si>
    <t>北苑学校宿舍</t>
  </si>
  <si>
    <t>北苑学校宿舍片区</t>
  </si>
  <si>
    <t>汇丰楼</t>
  </si>
  <si>
    <t>四建公司宿舍</t>
  </si>
  <si>
    <t>杏花镇政府宿舍</t>
  </si>
  <si>
    <t>经管学校宿舍</t>
  </si>
  <si>
    <t>检察院宿舍</t>
  </si>
  <si>
    <t>樱花苑片区</t>
  </si>
  <si>
    <t>樱花苑</t>
  </si>
  <si>
    <t>静心花园</t>
  </si>
  <si>
    <t>静心花园片区</t>
  </si>
  <si>
    <t>双岗街道白水坝社区</t>
  </si>
  <si>
    <t>华晶公寓</t>
  </si>
  <si>
    <t>包河区机关宿舍      25、26栋</t>
  </si>
  <si>
    <t>静馨苑小区</t>
  </si>
  <si>
    <t>杏林街道上城社区</t>
  </si>
  <si>
    <t>工商学院宿舍</t>
  </si>
  <si>
    <t>杏林街道望城社区</t>
  </si>
  <si>
    <t>1982-1992年</t>
  </si>
  <si>
    <t>杏林南村42栋</t>
  </si>
  <si>
    <t>杏林街道北都社区</t>
  </si>
  <si>
    <t>2000年</t>
  </si>
  <si>
    <t>桐城路98号小区</t>
  </si>
  <si>
    <t>逍遥津街道四牌楼社区</t>
  </si>
  <si>
    <t>阜南路190小区</t>
  </si>
  <si>
    <t>三孝口街道杏花社区</t>
  </si>
  <si>
    <t>1979-1996年</t>
  </si>
  <si>
    <t>电影公司宿舍片区</t>
  </si>
  <si>
    <t>三孝口城隍庙社区</t>
  </si>
  <si>
    <t>80-90年代</t>
  </si>
  <si>
    <t>天王巷2号片区</t>
  </si>
  <si>
    <t>三孝口西平门社区</t>
  </si>
  <si>
    <t>1976-1998年</t>
  </si>
  <si>
    <t>庐江路130号片区</t>
  </si>
  <si>
    <t>三孝口迴龙桥社区</t>
  </si>
  <si>
    <t>电影片库</t>
  </si>
  <si>
    <t>亳州路街道古城社区</t>
  </si>
  <si>
    <t>四河小学宿舍</t>
  </si>
  <si>
    <t>藕塘村宿舍片区</t>
  </si>
  <si>
    <t>藕塘村宿舍</t>
  </si>
  <si>
    <t>亳州路街道滨南社区</t>
  </si>
  <si>
    <t>经信委宿舍</t>
  </si>
  <si>
    <t>蒙城北路388号院</t>
  </si>
  <si>
    <t>杏林街道丽都社区</t>
  </si>
  <si>
    <t>公寓住房</t>
  </si>
  <si>
    <t>雨污水分流、屋面防水、楼道洁化、外立管等</t>
  </si>
  <si>
    <t>安庆路251号院</t>
  </si>
  <si>
    <t>三孝口街道西平门社区</t>
  </si>
  <si>
    <t>混合住房</t>
  </si>
  <si>
    <t>人防苑（东、西苑）</t>
  </si>
  <si>
    <t>瑶海区</t>
  </si>
  <si>
    <t>嘉山路街道</t>
  </si>
  <si>
    <t>东苑为房改房、西苑为商品房</t>
  </si>
  <si>
    <t>屋面防水修缮和立面装饰，配套改造强弱电、排水系统，以及室外景观绿化、道路铺装、室外停车场等基础配套设施改造。</t>
  </si>
  <si>
    <t>花冲生活村片区</t>
  </si>
  <si>
    <t>三里街街道</t>
  </si>
  <si>
    <t>轮胎厂生活区</t>
  </si>
  <si>
    <t>惠风小区</t>
  </si>
  <si>
    <t>长淮街道</t>
  </si>
  <si>
    <t>省二建小区片区（东区、西区26-31栋、33-34栋、82-88栋）</t>
  </si>
  <si>
    <t>和平路街道</t>
  </si>
  <si>
    <t>金环小区</t>
  </si>
  <si>
    <t>钢西生活区</t>
  </si>
  <si>
    <t>红光街道</t>
  </si>
  <si>
    <t>镇区居民区（含地税局宿舍一栋）</t>
  </si>
  <si>
    <t>龙岗开发区</t>
  </si>
  <si>
    <t>鹏程楼</t>
  </si>
  <si>
    <t>铜陵路街道</t>
  </si>
  <si>
    <t>交通局宿舍</t>
  </si>
  <si>
    <t>包河区</t>
  </si>
  <si>
    <t>芜湖路街道
茶亭社区</t>
  </si>
  <si>
    <t>公房和房改房</t>
  </si>
  <si>
    <t>雨污分流、屋面防水、道路整修、出入口技防、绿化环境提升等</t>
  </si>
  <si>
    <t>劳动局宿舍</t>
  </si>
  <si>
    <t>水产局宿舍</t>
  </si>
  <si>
    <t>马冲路片区
改造工程</t>
  </si>
  <si>
    <t>省疾控小区</t>
  </si>
  <si>
    <t>兰亭小区</t>
  </si>
  <si>
    <t>芜湖路街道
兰亭社区</t>
  </si>
  <si>
    <t>合钢干休所小区</t>
  </si>
  <si>
    <t>包公街道
宁国新村社区</t>
  </si>
  <si>
    <t>安徽大剧院小区</t>
  </si>
  <si>
    <t>高压开关厂片区
改造工程</t>
  </si>
  <si>
    <t>包公街道
包河社区</t>
  </si>
  <si>
    <t>原合肥市高压开关总厂北小区</t>
  </si>
  <si>
    <t>原合肥市高压开关总厂南小区</t>
  </si>
  <si>
    <t>和龙小区</t>
  </si>
  <si>
    <t>常青街道
仰光社区</t>
  </si>
  <si>
    <t>太湖路市政小区</t>
  </si>
  <si>
    <t>同安街道
朱岗社区</t>
  </si>
  <si>
    <t>科技农村银行宿舍</t>
  </si>
  <si>
    <t>丝绸新村</t>
  </si>
  <si>
    <t>常青街道
金寨南路社区</t>
  </si>
  <si>
    <t>1990-2003</t>
  </si>
  <si>
    <t>其中，2000年以后的户数为462户</t>
  </si>
  <si>
    <t>绿园小区</t>
  </si>
  <si>
    <t>芜湖路街道友谊社区</t>
  </si>
  <si>
    <t>雨污管网，屋面防水，墙面粉刷</t>
  </si>
  <si>
    <t>基础型</t>
  </si>
  <si>
    <t>合计</t>
  </si>
  <si>
    <t>117个</t>
  </si>
  <si>
    <t>71个</t>
  </si>
  <si>
    <t>市（区、县）：淮北市</t>
  </si>
  <si>
    <t>工程处家属区</t>
  </si>
  <si>
    <t>工程处片区</t>
  </si>
  <si>
    <t>濉溪县</t>
  </si>
  <si>
    <t>闸东</t>
  </si>
  <si>
    <t>公房和房改房小区</t>
  </si>
  <si>
    <t>排水管道，雨污分流；供水、
燃气、供电、通信管线整理；
道路等</t>
  </si>
  <si>
    <t>供销社家属区</t>
  </si>
  <si>
    <t>农机局家属楼</t>
  </si>
  <si>
    <t>外贸局家属楼</t>
  </si>
  <si>
    <t>沱东</t>
  </si>
  <si>
    <t>交通局家属区</t>
  </si>
  <si>
    <t>二轻局家属楼</t>
  </si>
  <si>
    <t>亚运村片区</t>
  </si>
  <si>
    <t>烈北</t>
  </si>
  <si>
    <t>土地局家属区</t>
  </si>
  <si>
    <t>老党校家属区</t>
  </si>
  <si>
    <t>运管处家属楼</t>
  </si>
  <si>
    <t>亚运村小区</t>
  </si>
  <si>
    <t>技术监督局家属楼</t>
  </si>
  <si>
    <t>七小片区</t>
  </si>
  <si>
    <t>闸西</t>
  </si>
  <si>
    <t>工行家属区</t>
  </si>
  <si>
    <t>县医院家属区</t>
  </si>
  <si>
    <t>县医院片区</t>
  </si>
  <si>
    <t>沱西</t>
  </si>
  <si>
    <t>百货公司家属区</t>
  </si>
  <si>
    <t>百货商场片区</t>
  </si>
  <si>
    <t>民政局家属区</t>
  </si>
  <si>
    <t>路灯所家属院</t>
  </si>
  <si>
    <t>城南工委片区</t>
  </si>
  <si>
    <t>排水管道，雨污分流；供水、
燃气供电、通信管线整理；
道路等</t>
  </si>
  <si>
    <t>六小家属院</t>
  </si>
  <si>
    <t>二轻局家属院</t>
  </si>
  <si>
    <t>粮站家属楼</t>
  </si>
  <si>
    <t>14#工商片区</t>
  </si>
  <si>
    <t>烈南</t>
  </si>
  <si>
    <t>工商局家属院</t>
  </si>
  <si>
    <t>面粉厂小区</t>
  </si>
  <si>
    <t>面粉厂片区</t>
  </si>
  <si>
    <t>排水管道，雨污分流；供水、
燃气、供电、充电桩、
休闲广场、通信管线整理；
道路等</t>
  </si>
  <si>
    <t>供电局家属院</t>
  </si>
  <si>
    <t>基础型、完善型</t>
  </si>
  <si>
    <t>五金厂小区</t>
  </si>
  <si>
    <t>五金厂片区</t>
  </si>
  <si>
    <t>浍西</t>
  </si>
  <si>
    <t>普通商品房小区</t>
  </si>
  <si>
    <t>供电公司家属院</t>
  </si>
  <si>
    <t>华立大厦小区</t>
  </si>
  <si>
    <t>华丽大厦片区</t>
  </si>
  <si>
    <t>土型小区</t>
  </si>
  <si>
    <t>公路管理站家属区</t>
  </si>
  <si>
    <t>南环</t>
  </si>
  <si>
    <t>实小家属区</t>
  </si>
  <si>
    <t>教委片区</t>
  </si>
  <si>
    <t>排水管道，雨污分流；供水、
燃气、供电、充电桩、墙面清理、文化墙、通信管线整理；
道路等</t>
  </si>
  <si>
    <t>师范学校家属区</t>
  </si>
  <si>
    <t>财政局家属区</t>
  </si>
  <si>
    <t>地矿局家属院</t>
  </si>
  <si>
    <t>浍东</t>
  </si>
  <si>
    <t>杏花巷开发楼</t>
  </si>
  <si>
    <t>税务局片区</t>
  </si>
  <si>
    <t>税务局小区</t>
  </si>
  <si>
    <t>计生委小区</t>
  </si>
  <si>
    <t>浍西居委会</t>
  </si>
  <si>
    <t>育才小区</t>
  </si>
  <si>
    <t>人民银行片区</t>
  </si>
  <si>
    <t>排水管道，雨污分流；供水、
燃气、供电、休闲广场、墙面清理、通信管线整理；道路等</t>
  </si>
  <si>
    <t>房管局开发小区</t>
  </si>
  <si>
    <t>人民银行小区</t>
  </si>
  <si>
    <t>西关开发小区</t>
  </si>
  <si>
    <t>水利局家属区</t>
  </si>
  <si>
    <t>种子公司小区</t>
  </si>
  <si>
    <t>种子公司片区</t>
  </si>
  <si>
    <t>南关</t>
  </si>
  <si>
    <t>水利医院家属区</t>
  </si>
  <si>
    <t>线材厂家属区</t>
  </si>
  <si>
    <t>供电公司片区</t>
  </si>
  <si>
    <t>邮电局家属院</t>
  </si>
  <si>
    <t>淮海粮站住宅楼</t>
  </si>
  <si>
    <t>城关一中家属区</t>
  </si>
  <si>
    <t>城关一中片区</t>
  </si>
  <si>
    <t>人大家属区</t>
  </si>
  <si>
    <t>人大片区</t>
  </si>
  <si>
    <t>排水管道，雨污分流；供水、
燃气、供电、墙面清理、文化墙、停车线、充电桩、通信管线整理；
道路等</t>
  </si>
  <si>
    <t>交通巷政府家属院</t>
  </si>
  <si>
    <t>矿业集团家属楼</t>
  </si>
  <si>
    <t>土型片区</t>
  </si>
  <si>
    <t>淮海南居</t>
  </si>
  <si>
    <t>小康村</t>
  </si>
  <si>
    <t>小康村片区</t>
  </si>
  <si>
    <t>1980-1990</t>
  </si>
  <si>
    <t>住宅</t>
  </si>
  <si>
    <t>新华书店家属区</t>
  </si>
  <si>
    <t>外贸仓库家属区</t>
  </si>
  <si>
    <t>房庄村</t>
  </si>
  <si>
    <t>宁山片区</t>
  </si>
  <si>
    <t>政协家属区</t>
  </si>
  <si>
    <t>丁楼村</t>
  </si>
  <si>
    <t>房庄片区</t>
  </si>
  <si>
    <t>相山路西侧小区</t>
  </si>
  <si>
    <t>新华片区改造工程</t>
  </si>
  <si>
    <t>相山区</t>
  </si>
  <si>
    <t>西街道
新华社区</t>
  </si>
  <si>
    <t>墙面洁化、楼梯间整治、空中线路整理（有条件的实施弱电入地）、雨污水清理、路面及停车位改造提升、绿化、监控、太阳能路灯、增设适老化设施、增设健身器材、增设自行车棚等基础设施改造</t>
  </si>
  <si>
    <t>孟东路小区</t>
  </si>
  <si>
    <t>70-90年代</t>
  </si>
  <si>
    <t>民生路小区</t>
  </si>
  <si>
    <t>60-90年代</t>
  </si>
  <si>
    <t>环孟西路东小区</t>
  </si>
  <si>
    <t>洪山社区片区改造工程</t>
  </si>
  <si>
    <t>西街道
洪山社区</t>
  </si>
  <si>
    <t>洪山路东明珠路北小区</t>
  </si>
  <si>
    <t>洪山路21号小区</t>
  </si>
  <si>
    <t>洪山路银行楼</t>
  </si>
  <si>
    <t>洪山路东八一小区及南侧散居</t>
  </si>
  <si>
    <t>洪山路东永安二村及周边散居</t>
  </si>
  <si>
    <t>洪山路东永安一村</t>
  </si>
  <si>
    <t>木器厂小区</t>
  </si>
  <si>
    <t>木器厂小区改造工程</t>
  </si>
  <si>
    <t>西街道
体育社区</t>
  </si>
  <si>
    <t>1997年</t>
  </si>
  <si>
    <t>财体民政小区</t>
  </si>
  <si>
    <t>体育片区改造工程</t>
  </si>
  <si>
    <t>1991年</t>
  </si>
  <si>
    <t>体新小区</t>
  </si>
  <si>
    <t>1999年</t>
  </si>
  <si>
    <t>惠黎小区南区</t>
  </si>
  <si>
    <t>惠黎小区南区改造工程</t>
  </si>
  <si>
    <t>西街道
安康社区</t>
  </si>
  <si>
    <t>古城路小区</t>
  </si>
  <si>
    <t>古城路小区改造工程</t>
  </si>
  <si>
    <t>武装小区</t>
  </si>
  <si>
    <t>武装小区改造工程</t>
  </si>
  <si>
    <t>桃李巷工程处小区</t>
  </si>
  <si>
    <t>机厂片区改造工程</t>
  </si>
  <si>
    <t>东街道
机厂社区</t>
  </si>
  <si>
    <t>机厂北村小区</t>
  </si>
  <si>
    <t>机厂南村小区</t>
  </si>
  <si>
    <t>消防队公安之家</t>
  </si>
  <si>
    <t>明珠花园周边小区</t>
  </si>
  <si>
    <t>1980-2000</t>
  </si>
  <si>
    <t>闸河路两侧小区</t>
  </si>
  <si>
    <t>闸河路两侧小区改造工程</t>
  </si>
  <si>
    <t>东街道
闸河社区</t>
  </si>
  <si>
    <t>1986/2000</t>
  </si>
  <si>
    <t>基础类</t>
  </si>
  <si>
    <t>纺织品小区</t>
  </si>
  <si>
    <t>纺织品小区改造工程</t>
  </si>
  <si>
    <t>美食街南街小区</t>
  </si>
  <si>
    <t>美食街周边小区改造工程</t>
  </si>
  <si>
    <t>相南街道
中城社区</t>
  </si>
  <si>
    <t>美食街北街周边小区</t>
  </si>
  <si>
    <t>1988-2000</t>
  </si>
  <si>
    <t>烟酒公司宿舍及附近零散小区</t>
  </si>
  <si>
    <t>烟酒公司宿舍及附近零散小区改造工程</t>
  </si>
  <si>
    <t>相南街道
杏林社区</t>
  </si>
  <si>
    <t>老药厂宿舍及惠黎路附近小区</t>
  </si>
  <si>
    <t>老药厂宿舍及惠黎路附近小区改造工程</t>
  </si>
  <si>
    <t>汽运公司家属楼</t>
  </si>
  <si>
    <t>汽运公司家属楼改造工程</t>
  </si>
  <si>
    <t>相南街道
西城社区</t>
  </si>
  <si>
    <t>四季阳光</t>
  </si>
  <si>
    <t>四季阳光改造工程</t>
  </si>
  <si>
    <t>民生小区</t>
  </si>
  <si>
    <t>民生小区改造工程</t>
  </si>
  <si>
    <t>东山街道
建国社区</t>
  </si>
  <si>
    <t>马庄社区老北楼片区</t>
  </si>
  <si>
    <t>马庄社区老北楼片区改造工程</t>
  </si>
  <si>
    <t>东山街道
马庄社区</t>
  </si>
  <si>
    <t>五中家属楼</t>
  </si>
  <si>
    <t>五中家属楼改造工程</t>
  </si>
  <si>
    <t>曲阳街道
濉河社区</t>
  </si>
  <si>
    <t>煤气公司家属楼</t>
  </si>
  <si>
    <t>煤气公司家属楼改造工程</t>
  </si>
  <si>
    <t>曲阳街道
刘庄社区</t>
  </si>
  <si>
    <t>土楼农贸市场小区</t>
  </si>
  <si>
    <t>土楼农贸市场小区改造工程</t>
  </si>
  <si>
    <t>渠沟镇
土楼村</t>
  </si>
  <si>
    <t>岱河工人村</t>
  </si>
  <si>
    <t>岱河片区</t>
  </si>
  <si>
    <t>杜集区</t>
  </si>
  <si>
    <t>高岳街道</t>
  </si>
  <si>
    <t>60-80</t>
  </si>
  <si>
    <t>排查检修污水管网11.8公里改造化粪池159个，维修改造路灯468盏，改造楼道灯954盏；路面白加黑3.6万平方米；楼梯间粉刷改造10万㎡；屋面防水隔热层7万㎡；智慧安防系统，充电桩安装79组。</t>
  </si>
  <si>
    <t>税务楼</t>
  </si>
  <si>
    <t>80—90</t>
  </si>
  <si>
    <t>完善太阳能路灯10盏；健身邻里中心400㎡；改造道路1000平方米，充电桩1组。</t>
  </si>
  <si>
    <t>火车站</t>
  </si>
  <si>
    <t>办事处片区</t>
  </si>
  <si>
    <t>雨污管网改造400米，道路维修1000㎡，完善照明10盏；供水燃气改造，充电桩1组，屋面防水600㎡。</t>
  </si>
  <si>
    <t>土地局家属楼</t>
  </si>
  <si>
    <t>高岳路雨污管网维修改造600米，安装太阳能路灯10盏，充电桩1组。</t>
  </si>
  <si>
    <t>拐弯楼</t>
  </si>
  <si>
    <t>安装太阳能路灯楼道灯10盏；外墙及楼道粉刷2.5万㎡；充电桩1组，屋面防水，1200㎡。</t>
  </si>
  <si>
    <t>工商银行</t>
  </si>
  <si>
    <t>安装太阳能路灯楼道灯10盏；外墙及楼道粉刷1.5王平方米；路面修复1000㎡；充电组1组，屋面防水600㎡。</t>
  </si>
  <si>
    <t>邮政楼</t>
  </si>
  <si>
    <t>安装太阳能路灯5盏，外墙粉刷1.2万平方米；充电桩1组。</t>
  </si>
  <si>
    <t>松树林</t>
  </si>
  <si>
    <t>完善照明40盏；白加黑路面2000平方米；外墙及楼道粉刷1.5万㎡；充电桩2组；屋面防水隔热层1200㎡。</t>
  </si>
  <si>
    <t>四兴片区</t>
  </si>
  <si>
    <t>四兴小区片区基础性改造工程</t>
  </si>
  <si>
    <t>矿山集街道朱庄社区</t>
  </si>
  <si>
    <r>
      <rPr>
        <sz val="16"/>
        <color theme="1"/>
        <rFont val="Times New Roman"/>
        <charset val="134"/>
      </rPr>
      <t>1981-1990</t>
    </r>
    <r>
      <rPr>
        <sz val="16"/>
        <color theme="1"/>
        <rFont val="宋体"/>
        <charset val="134"/>
      </rPr>
      <t>年</t>
    </r>
  </si>
  <si>
    <t>1、破损路面修复、加铺5CM细式沥青27000平方。2、小区及周边雨污管网疏通修复8300米，安民路西侧沿线雨污水清理管网检测修复2200。3、屋面防水、墙面防水整治42000平方。4、广场改造5000平方。5、绿化1000平方、太阳能路灯220盏。6、管线整治、智慧安防 、消防、下水道清淤。</t>
  </si>
  <si>
    <t>袁庄社区</t>
  </si>
  <si>
    <t>段园镇袁庄片区二期改造工程</t>
  </si>
  <si>
    <t>段园镇</t>
  </si>
  <si>
    <r>
      <rPr>
        <sz val="16"/>
        <color theme="1"/>
        <rFont val="Times New Roman"/>
        <charset val="134"/>
      </rPr>
      <t>80</t>
    </r>
    <r>
      <rPr>
        <sz val="16"/>
        <color theme="1"/>
        <rFont val="宋体"/>
        <charset val="134"/>
      </rPr>
      <t>年代</t>
    </r>
  </si>
  <si>
    <t>小区及周边路面改造、休闲广场、屋面防水、墙面清理施工及周边雨污分流、空中管线整理、太阳能路灯、绿化、亮化、智慧安防、消防、邻里中心及社区配套用房等</t>
  </si>
  <si>
    <t>朝阳小区</t>
  </si>
  <si>
    <t>烈山镇朝阳小区改造项目</t>
  </si>
  <si>
    <t>烈山区</t>
  </si>
  <si>
    <t>烈山镇吴山口社区</t>
  </si>
  <si>
    <t>其他</t>
  </si>
  <si>
    <t>完善小区内雨污水清理系统，完善小区内部道路硬化，完善生活垃圾转运等卫生设施和体育健身设施，整治小区及周边停车位、绿化、亮化，增设智慧安防，三网整治等。</t>
  </si>
  <si>
    <t>南湖社区小区
（原前岭社区小区）</t>
  </si>
  <si>
    <t>杨庄街道南湖社区小区改造项目</t>
  </si>
  <si>
    <t>杨庄街道南湖社区</t>
  </si>
  <si>
    <t>原前岭社区现已更名为南湖社区</t>
  </si>
  <si>
    <t>101个</t>
  </si>
  <si>
    <t>47个</t>
  </si>
  <si>
    <t>市（区、县）：亳州市</t>
  </si>
  <si>
    <t>棉麻公司家属院</t>
  </si>
  <si>
    <t>2023年01片区改造工程</t>
  </si>
  <si>
    <t>谯城区</t>
  </si>
  <si>
    <t>汤陵街道、望汤阁社区</t>
  </si>
  <si>
    <t>1995年</t>
  </si>
  <si>
    <t>基础设施整治、房屋综合整治、公共设施整治、安防消防改造、适老化改造等</t>
  </si>
  <si>
    <t>老一中家属楼2期</t>
  </si>
  <si>
    <t>汤陵街道、灵津渡社区</t>
  </si>
  <si>
    <t>1993年</t>
  </si>
  <si>
    <t>特教学校家属院</t>
  </si>
  <si>
    <t>2023年02片区改造工程</t>
  </si>
  <si>
    <t>薛阁街道、希夷社区</t>
  </si>
  <si>
    <t>1996年</t>
  </si>
  <si>
    <t>三中家属院</t>
  </si>
  <si>
    <t>薛阁街道、幸福社区</t>
  </si>
  <si>
    <t>1990年</t>
  </si>
  <si>
    <t>家属院</t>
  </si>
  <si>
    <t>科委家属院</t>
  </si>
  <si>
    <t>2023年03片区改造工程</t>
  </si>
  <si>
    <t>薛阁街道希夷社区</t>
  </si>
  <si>
    <t>王小庵粮食局</t>
  </si>
  <si>
    <t>薛阁街道柳湖社区</t>
  </si>
  <si>
    <t>1998年</t>
  </si>
  <si>
    <t>单位开发建设</t>
  </si>
  <si>
    <t>利辛路居民楼</t>
  </si>
  <si>
    <t>开发建设</t>
  </si>
  <si>
    <t>卫校家属院</t>
  </si>
  <si>
    <t>老广场南片区</t>
  </si>
  <si>
    <t>涡阳县</t>
  </si>
  <si>
    <t>城关街道</t>
  </si>
  <si>
    <t>老化燃气、供水、排水管网更新改造、道路改造、弱电线路整理等</t>
  </si>
  <si>
    <t>外资办家属院北院</t>
  </si>
  <si>
    <t>粮食五店家属院</t>
  </si>
  <si>
    <t>统计局家属院</t>
  </si>
  <si>
    <t>财政局家属院</t>
  </si>
  <si>
    <t>保险公司家属院</t>
  </si>
  <si>
    <t>水洗芝麻厂家属院</t>
  </si>
  <si>
    <t>酿造厂家属院</t>
  </si>
  <si>
    <t>工行家属院</t>
  </si>
  <si>
    <t>石油公司家属楼</t>
  </si>
  <si>
    <t>富园东片区</t>
  </si>
  <si>
    <t>蒙城县</t>
  </si>
  <si>
    <t>富园</t>
  </si>
  <si>
    <t>1994年</t>
  </si>
  <si>
    <t>拆除违建，改造基础设施，房屋维修改造、配套停车场及充电桩、智慧安防设施等，增设多项便民设施；</t>
  </si>
  <si>
    <t>生资公司家属楼</t>
  </si>
  <si>
    <t>假日酒店-物资局家属楼</t>
  </si>
  <si>
    <t>贾水园片区</t>
  </si>
  <si>
    <t>物资局家属楼</t>
  </si>
  <si>
    <t>中行家属楼</t>
  </si>
  <si>
    <t>信用社家属楼</t>
  </si>
  <si>
    <t>酒厂家属楼</t>
  </si>
  <si>
    <t>鸿业名居</t>
  </si>
  <si>
    <t>鸿业名居片区</t>
  </si>
  <si>
    <t>黄海</t>
  </si>
  <si>
    <t>2005年</t>
  </si>
  <si>
    <t>基础型、完善型、提升型</t>
  </si>
  <si>
    <t>物价局家属楼</t>
  </si>
  <si>
    <t>2004年</t>
  </si>
  <si>
    <t>富达商住楼北楼</t>
  </si>
  <si>
    <t>一里丁南片区</t>
  </si>
  <si>
    <t>冷涧</t>
  </si>
  <si>
    <t>2002年</t>
  </si>
  <si>
    <t>富达商住楼南楼</t>
  </si>
  <si>
    <t>2001年</t>
  </si>
  <si>
    <t>宏基家属楼</t>
  </si>
  <si>
    <t>花园新村东片区</t>
  </si>
  <si>
    <t>望月</t>
  </si>
  <si>
    <t>西城办事处</t>
  </si>
  <si>
    <t>地税家属楼</t>
  </si>
  <si>
    <t>刘桥</t>
  </si>
  <si>
    <t>1981年</t>
  </si>
  <si>
    <t>千禧楼</t>
  </si>
  <si>
    <t>庄子大道片区</t>
  </si>
  <si>
    <t>庄子</t>
  </si>
  <si>
    <t>律师楼</t>
  </si>
  <si>
    <t>党校家属院</t>
  </si>
  <si>
    <t>干休所家属院</t>
  </si>
  <si>
    <t>1980年</t>
  </si>
  <si>
    <t>庄子大道沿街楼</t>
  </si>
  <si>
    <t>民政局、工商局家属院</t>
  </si>
  <si>
    <t>利辛县</t>
  </si>
  <si>
    <t>振兴社区</t>
  </si>
  <si>
    <t>雨污分流、道路改造、架空线整理、楼道翻新、增加亮化路灯、增设停车位等…</t>
  </si>
  <si>
    <t>基础性完善型</t>
  </si>
  <si>
    <t>安居苑</t>
  </si>
  <si>
    <t>西城社区</t>
  </si>
  <si>
    <t>居民小区</t>
  </si>
  <si>
    <t>检察院家属院</t>
  </si>
  <si>
    <t>五一社区</t>
  </si>
  <si>
    <t>1987年</t>
  </si>
  <si>
    <t>体委家属院</t>
  </si>
  <si>
    <t>向阳社区</t>
  </si>
  <si>
    <t>春店粮站片区</t>
  </si>
  <si>
    <t>春店社区</t>
  </si>
  <si>
    <t>肉类加工厂、盐业公司片区</t>
  </si>
  <si>
    <t>前进社区</t>
  </si>
  <si>
    <t>电大、教育局片区</t>
  </si>
  <si>
    <t>黄桥社区</t>
  </si>
  <si>
    <t>公安局家属院</t>
  </si>
  <si>
    <t>1966年</t>
  </si>
  <si>
    <t>棉麻公司北家属院</t>
  </si>
  <si>
    <t>文州社区</t>
  </si>
  <si>
    <t>直属库家属院</t>
  </si>
  <si>
    <t>电影公司家属院</t>
  </si>
  <si>
    <t>21个</t>
  </si>
  <si>
    <t>市（区、县）：宿州市</t>
  </si>
  <si>
    <t>烟草局宿舍楼</t>
  </si>
  <si>
    <t>烟草局宿舍片区改造工程</t>
  </si>
  <si>
    <t>砀山县</t>
  </si>
  <si>
    <t>城隍庙社区</t>
  </si>
  <si>
    <t>公房小区</t>
  </si>
  <si>
    <t>内外立面粉刷、屋顶防水保温、道路修缮、强电弱电整治、雨污分流、新建停车棚、更换屋顶瓦、楼道节能灯、新增安防设施等</t>
  </si>
  <si>
    <t>基础类、完善、提升类</t>
  </si>
  <si>
    <t>建设银行宿舍楼</t>
  </si>
  <si>
    <t>经贸委小区
（工业局小区）</t>
  </si>
  <si>
    <t>意发小区</t>
  </si>
  <si>
    <t>意发片区改造工程</t>
  </si>
  <si>
    <t>商品房小区</t>
  </si>
  <si>
    <t>意三小区
（原意发小区）</t>
  </si>
  <si>
    <t>酱园厂宿舍楼</t>
  </si>
  <si>
    <t>酱园厂宿舍楼
改造工程</t>
  </si>
  <si>
    <t>高台井社区</t>
  </si>
  <si>
    <t>移动电信小区</t>
  </si>
  <si>
    <t>移动电信小区
改造工程</t>
  </si>
  <si>
    <t>元亨员工宿舍楼</t>
  </si>
  <si>
    <t>元亨员工宿舍楼
改造工程</t>
  </si>
  <si>
    <t>萧县财税家属院</t>
  </si>
  <si>
    <t>萧县财税家属院老旧小区改造项目老旧小区改造项目</t>
  </si>
  <si>
    <t>萧县</t>
  </si>
  <si>
    <t>城南社区</t>
  </si>
  <si>
    <t>集资建房</t>
  </si>
  <si>
    <t>基础设施、公共空间改造等</t>
  </si>
  <si>
    <t>萧县融媒体中心家属院</t>
  </si>
  <si>
    <t>萧县融媒体中心家属院老旧小区改造项目</t>
  </si>
  <si>
    <t>前梅社区</t>
  </si>
  <si>
    <t>房屋主体、基础设施、公共空间改造等</t>
  </si>
  <si>
    <t>萧县一防家属院</t>
  </si>
  <si>
    <t>萧县一防家属院老旧小区改造项目</t>
  </si>
  <si>
    <t>龙湖社区</t>
  </si>
  <si>
    <t>萧县汽车五队家属院</t>
  </si>
  <si>
    <t>萧县汽车五队家属院老旧小区改造项目</t>
  </si>
  <si>
    <t>城东社区</t>
  </si>
  <si>
    <t>直属库宿舍</t>
  </si>
  <si>
    <t>直属库宿舍改造项目</t>
  </si>
  <si>
    <t>灵璧县</t>
  </si>
  <si>
    <t>灵城镇西关社区</t>
  </si>
  <si>
    <t>基础、公共设施、智能安防、房屋整修、建筑节能、适老化等</t>
  </si>
  <si>
    <t>基础类、提升类</t>
  </si>
  <si>
    <t>酒厂安置房一期</t>
  </si>
  <si>
    <t>酒厂安置房改造项目</t>
  </si>
  <si>
    <t>酒厂安置房二期</t>
  </si>
  <si>
    <t>灵凤花苑</t>
  </si>
  <si>
    <t>灵凤花苑改造项目</t>
  </si>
  <si>
    <t>西关小商品市场</t>
  </si>
  <si>
    <t>西关小商品市场改造项目</t>
  </si>
  <si>
    <t>灵城镇虹川社区</t>
  </si>
  <si>
    <t>工商银行宿舍</t>
  </si>
  <si>
    <t>工商银行宿舍改造项目</t>
  </si>
  <si>
    <t>灵城镇太平社区</t>
  </si>
  <si>
    <t>家得利小区益美得宿舍</t>
  </si>
  <si>
    <t>家得利小区益美得宿舍改造项目</t>
  </si>
  <si>
    <t>灵城镇隍庙社区</t>
  </si>
  <si>
    <t>农发行宿舍改造项目</t>
  </si>
  <si>
    <t>灵城镇光明社区</t>
  </si>
  <si>
    <t>物资局宿舍</t>
  </si>
  <si>
    <t>物资局宿舍改造项目</t>
  </si>
  <si>
    <t>实小小区</t>
  </si>
  <si>
    <t>实小小区改造项目</t>
  </si>
  <si>
    <t>地税小区</t>
  </si>
  <si>
    <t>地税小区改造项目</t>
  </si>
  <si>
    <t>奇石大市场一期</t>
  </si>
  <si>
    <t>奇石大市场改造项目</t>
  </si>
  <si>
    <t>灵城镇南姚社区</t>
  </si>
  <si>
    <t>奇石大市场二期</t>
  </si>
  <si>
    <t>泗县翠园组团</t>
  </si>
  <si>
    <t>泗县翠园组团改造工程</t>
  </si>
  <si>
    <t>泗县</t>
  </si>
  <si>
    <t>运河街道汴河社区</t>
  </si>
  <si>
    <t>普通商品
房</t>
  </si>
  <si>
    <t>基础、公共设施、安防、房屋整修、建筑节能、适老化等</t>
  </si>
  <si>
    <t>基础类、
完善类、
提升类</t>
  </si>
  <si>
    <t>泗县农机新村宿舍楼组团</t>
  </si>
  <si>
    <t>泗县农机新村宿舍楼组团改造工程</t>
  </si>
  <si>
    <t>虹城街道四里桥社区</t>
  </si>
  <si>
    <t>普通商品房、房改房</t>
  </si>
  <si>
    <t>泗城三小宿舍楼</t>
  </si>
  <si>
    <t>泗城三小宿舍楼改造工程</t>
  </si>
  <si>
    <t>运河街道朱桥社区</t>
  </si>
  <si>
    <t>金星小区</t>
  </si>
  <si>
    <t>金星小区改造工程</t>
  </si>
  <si>
    <t>埇桥区</t>
  </si>
  <si>
    <t>埇桥街道西仙桥社区</t>
  </si>
  <si>
    <t>屋面防水、外墙处理、道路提升、路灯、非机动车与机动车停靠点车位、弱电线路整治、绿化、智慧安防系统等</t>
  </si>
  <si>
    <t>公安局宿舍</t>
  </si>
  <si>
    <t>公安局宿舍改造工程</t>
  </si>
  <si>
    <t>西关街道下关社区</t>
  </si>
  <si>
    <t>振兴公司宿舍</t>
  </si>
  <si>
    <t>振兴公司宿舍改造工程</t>
  </si>
  <si>
    <t>供销干校</t>
  </si>
  <si>
    <t>供销干校改造工程</t>
  </si>
  <si>
    <t>南关街道南园社区</t>
  </si>
  <si>
    <t>市政小区</t>
  </si>
  <si>
    <t>市政小区改造工程</t>
  </si>
  <si>
    <t>三里湾街道淮河路社区</t>
  </si>
  <si>
    <t>税务局宿舍</t>
  </si>
  <si>
    <t>税务局宿舍改造工程</t>
  </si>
  <si>
    <t>汴河街道汴北社区</t>
  </si>
  <si>
    <t>宿州工业学校教工家属楼</t>
  </si>
  <si>
    <t>宿州工业学校教工家属楼改造工程</t>
  </si>
  <si>
    <t>三八街道光彩社区</t>
  </si>
  <si>
    <t>已房改工房小区</t>
  </si>
  <si>
    <t>35个</t>
  </si>
  <si>
    <t>30个</t>
  </si>
  <si>
    <t>市（区、县）：蚌埠市</t>
  </si>
  <si>
    <t>农资宿舍</t>
  </si>
  <si>
    <t>蚌埠市龙子湖区</t>
  </si>
  <si>
    <t>解放街道解三社区</t>
  </si>
  <si>
    <t>1974-1986</t>
  </si>
  <si>
    <t>管道、路面、化粪池、墙面、路灯、楼道灯、外立面等全面改造。适老化、人防技防、智慧物业。</t>
  </si>
  <si>
    <t>解放三路医学院宿舍</t>
  </si>
  <si>
    <t>解放街道海航社区</t>
  </si>
  <si>
    <t>新汽运小区</t>
  </si>
  <si>
    <t>解放街道建新社区</t>
  </si>
  <si>
    <t>气象局宿舍</t>
  </si>
  <si>
    <t>解放街道二钢社区</t>
  </si>
  <si>
    <t>二药厂宿舍</t>
  </si>
  <si>
    <t>曹山街道工农社区</t>
  </si>
  <si>
    <t>车管所宿舍</t>
  </si>
  <si>
    <t>曹山街道龙河社区</t>
  </si>
  <si>
    <t>淮委大院</t>
  </si>
  <si>
    <t>治淮街道延安路社区</t>
  </si>
  <si>
    <t>外立面粉刷、雨水立管、单元门楼道灯更换、楼道内墙洁化、增设扶手坡道、扶手栏杆刷漆、增设灭火器围墙翻新、重做建筑散水、增设宣传栏道闸、小区标识、阳台防盗窗除锈损坏、需更换的防盗窗等。适老化、人防技防、智慧物业。</t>
  </si>
  <si>
    <t>二建宿舍</t>
  </si>
  <si>
    <t>东升街道施家洼社区</t>
  </si>
  <si>
    <t>民政宿舍</t>
  </si>
  <si>
    <t>解放一路135号</t>
  </si>
  <si>
    <t>东升街道曙光社区</t>
  </si>
  <si>
    <t>两站小区</t>
  </si>
  <si>
    <t>东升街道两站社区</t>
  </si>
  <si>
    <t>拆违后空地进行提升改造，生态停车位、非机动车停车位、健身设施等</t>
  </si>
  <si>
    <t>提升类</t>
  </si>
  <si>
    <t>东城嘉园</t>
  </si>
  <si>
    <t>治淮街道光明街道</t>
  </si>
  <si>
    <t>新新苑小区</t>
  </si>
  <si>
    <t>蚌山区2023年新新苑老旧小区综合整治项目</t>
  </si>
  <si>
    <t>蚌埠市蚌山区</t>
  </si>
  <si>
    <t>纬二路街道爱国巷社区</t>
  </si>
  <si>
    <t>道路整修、地面硬化、弱电线路入地、雨污排水、增设消防设施、增设智慧物业建设等；健身活动场地及设施、充电设施、无障碍及适老性设施</t>
  </si>
  <si>
    <t>爱国花园小区</t>
  </si>
  <si>
    <t>蚌山区2023年爱国花园老旧小区综合整治项目</t>
  </si>
  <si>
    <t>龙湖香都小区</t>
  </si>
  <si>
    <t>蚌山区2023年龙湖香都老旧小区综合整治项目</t>
  </si>
  <si>
    <t>湖滨社区中心香都社区</t>
  </si>
  <si>
    <t>月光花园小区</t>
  </si>
  <si>
    <t>蚌山区2023年月光花园老旧小区综合整治项目</t>
  </si>
  <si>
    <t>淮河社区中心银河社区</t>
  </si>
  <si>
    <t>光彩家园小区（A区）</t>
  </si>
  <si>
    <t>蚌山区2023年光彩家园（A区）老旧小区综合整治项目</t>
  </si>
  <si>
    <t>淮河社区中心光彩家园社区</t>
  </si>
  <si>
    <t>钻石花园小区</t>
  </si>
  <si>
    <t>蚌山区2023年钻石花园老旧小区综合整治项目</t>
  </si>
  <si>
    <t>晨光花园小区</t>
  </si>
  <si>
    <t>蚌山区2023年晨光花园老旧小区综合整治项目</t>
  </si>
  <si>
    <t>新新家苑小区</t>
  </si>
  <si>
    <t>蚌山区2023年新新家苑老旧小区综合整治项目</t>
  </si>
  <si>
    <t>淮河社区中心金新社区</t>
  </si>
  <si>
    <t>十中宿舍小区</t>
  </si>
  <si>
    <t>蚌埠市禹会区</t>
  </si>
  <si>
    <t>大庆街道锦上社区</t>
  </si>
  <si>
    <t>绿化修整、道路整修、地面硬化、弱电线路入地、落水管更换、雨污排水、增设消防设施、加装监控、加装楼道灯、单元门更换、楼道洁化、遗漏外立面粉刷等。</t>
  </si>
  <si>
    <t>新淮滨小区</t>
  </si>
  <si>
    <t>纬四街道新船塘社区</t>
  </si>
  <si>
    <t>皖酒小区</t>
  </si>
  <si>
    <t>张公山街道文轩社区</t>
  </si>
  <si>
    <t>长兴路76栋</t>
  </si>
  <si>
    <t>张公山街道东海社区</t>
  </si>
  <si>
    <t>长兴路146栋</t>
  </si>
  <si>
    <t>长兴路144栋</t>
  </si>
  <si>
    <t>燕山路1052号67号楼</t>
  </si>
  <si>
    <t>钓鱼台街道喜迎门社区</t>
  </si>
  <si>
    <t>部队住宅</t>
  </si>
  <si>
    <t>部队第902医院住宅小区</t>
  </si>
  <si>
    <t>燕山路1052号69号楼</t>
  </si>
  <si>
    <t>三实小宿舍楼</t>
  </si>
  <si>
    <t>三实小宿舍楼改造</t>
  </si>
  <si>
    <t>蚌埠市高新区</t>
  </si>
  <si>
    <t>山南新村社区</t>
  </si>
  <si>
    <t>集资房</t>
  </si>
  <si>
    <t>建筑内外墙立面整治、绿化修整、地面硬化、雨污分流、完善消防设施、增设停车位、设置充电桩、加装监控、杆线入地、水电气改造以及对小区周边外围环境综合整治提升（小区周边东海路白改黑、增设污水管网、改造雨水管网、优化外围绿化等）</t>
  </si>
  <si>
    <t>汽车站宿舍</t>
  </si>
  <si>
    <t>汽车站宿舍片区改造工程</t>
  </si>
  <si>
    <t>蚌埠市怀远县</t>
  </si>
  <si>
    <t>荆山镇老西门社区</t>
  </si>
  <si>
    <t>房改房、商品房</t>
  </si>
  <si>
    <t>雨污分流改造、道路绿化提升、弱电改造、外立面粉刷、屋面修缮、增设路灯和监控、增加车位和充电桩等</t>
  </si>
  <si>
    <t>新淮公寓</t>
  </si>
  <si>
    <t>西关综合楼</t>
  </si>
  <si>
    <t>电视台宿舍</t>
  </si>
  <si>
    <t>邮电新村</t>
  </si>
  <si>
    <t>邮电新村片区改造工程</t>
  </si>
  <si>
    <t>荆山镇光明社区</t>
  </si>
  <si>
    <t>社保局宿舍楼</t>
  </si>
  <si>
    <t>土产公司宿舍楼</t>
  </si>
  <si>
    <t>邮电局宿舍楼</t>
  </si>
  <si>
    <t>正大小区2号楼</t>
  </si>
  <si>
    <t>人大宿舍</t>
  </si>
  <si>
    <t>砂管会小区</t>
  </si>
  <si>
    <t>荣院小区</t>
  </si>
  <si>
    <t>荣院片区改造工程</t>
  </si>
  <si>
    <t>荆山镇卞和社区</t>
  </si>
  <si>
    <t>粮食局宿舍</t>
  </si>
  <si>
    <t>啤酒厂西宿舍</t>
  </si>
  <si>
    <t>人民银行宿舍楼</t>
  </si>
  <si>
    <t>五河县2023年度老旧小区改造项目</t>
  </si>
  <si>
    <t>蚌埠市五河县</t>
  </si>
  <si>
    <t>城关镇文昌社区</t>
  </si>
  <si>
    <t>雨污分流、外立面装饰、监控系统、路灯、小区内道路、供水、车棚、周边基础设施及周边老化燃气等</t>
  </si>
  <si>
    <t>人武部宿舍楼</t>
  </si>
  <si>
    <t>建材公司宿舍楼</t>
  </si>
  <si>
    <t>商业联合大厦楼</t>
  </si>
  <si>
    <t>城关镇禾香社区</t>
  </si>
  <si>
    <t>县医院小区</t>
  </si>
  <si>
    <t>县医院小区片区改造项目</t>
  </si>
  <si>
    <t>蚌埠市固镇县</t>
  </si>
  <si>
    <t>谷阳镇谷阳社区</t>
  </si>
  <si>
    <t>外立面粉刷、楼道粉刷、屋面修缮、道路修整、雨污分流、强弱电整治、绿化环境整治、增加停车位、增设监控、路灯、充电桩、增设车棚及垃圾桶等</t>
  </si>
  <si>
    <t>地税局小区</t>
  </si>
  <si>
    <t>地税局小区片区改造项目</t>
  </si>
  <si>
    <t>谷阳镇孟庄社区</t>
  </si>
  <si>
    <t>农行小区</t>
  </si>
  <si>
    <t>农行小区片区改造项目</t>
  </si>
  <si>
    <t>富春苑小区</t>
  </si>
  <si>
    <t>富春苑小区片区改造</t>
  </si>
  <si>
    <t>51个</t>
  </si>
  <si>
    <t>38个</t>
  </si>
  <si>
    <t>市（区、县）：阜阳市</t>
  </si>
  <si>
    <t>颍上县医院小区</t>
  </si>
  <si>
    <t>颍上县2021年9个老旧小区配套设施改造项目</t>
  </si>
  <si>
    <t>阜阳市颍上县</t>
  </si>
  <si>
    <t>慎城镇管鲍社区</t>
  </si>
  <si>
    <t>房屋外墙、屋面、防盗窗等
公共部位维修，给水、雨污分流改造，弱电下地、绿化提升、车位改造等基础设施提升改造</t>
  </si>
  <si>
    <t>颍上职工新村家属院</t>
  </si>
  <si>
    <t>慎城镇龙门社区</t>
  </si>
  <si>
    <t>颍上水利局家属院</t>
  </si>
  <si>
    <t>水利局家属院</t>
  </si>
  <si>
    <t>慎城镇二新社区</t>
  </si>
  <si>
    <t>道路、下水道、外墙、绿化、停车位、改厕、线路</t>
  </si>
  <si>
    <t>颍上烟草公司家属院</t>
  </si>
  <si>
    <t>烟草公司家属院</t>
  </si>
  <si>
    <t>慎城镇颍南社区</t>
  </si>
  <si>
    <t>下水道、路面、充电桩、墙面、停车划线</t>
  </si>
  <si>
    <t>颍上水利局家属院1、2号院</t>
  </si>
  <si>
    <t>水利局家属院1、2号院</t>
  </si>
  <si>
    <t>慎城镇光明社区</t>
  </si>
  <si>
    <t>路面、外墙、管线整改</t>
  </si>
  <si>
    <t>阜南老检察院家属院</t>
  </si>
  <si>
    <t>老检察院家属院改造项目</t>
  </si>
  <si>
    <t>阜南县</t>
  </si>
  <si>
    <t>鹿城镇解放社区</t>
  </si>
  <si>
    <t>屋面保温、防水，外墙、公共部位粉刷，节能、消防、道路、管网、给排水、燃气等</t>
  </si>
  <si>
    <t>市政公司家属院</t>
  </si>
  <si>
    <t>市政公司家属院改造项目</t>
  </si>
  <si>
    <t>谷河路保险公司家属院</t>
  </si>
  <si>
    <t>谷河路保险公司家属院改造项目</t>
  </si>
  <si>
    <t>鹿城镇城北社区</t>
  </si>
  <si>
    <t>一中家属院</t>
  </si>
  <si>
    <t>一中家属院改造项目</t>
  </si>
  <si>
    <t>鹿城镇薛集社区</t>
  </si>
  <si>
    <t>临泉县公路局家属院整治改造项目</t>
  </si>
  <si>
    <t>临泉县</t>
  </si>
  <si>
    <t>城关街道前进社区</t>
  </si>
  <si>
    <t>1990/1999/2002（三幢）</t>
  </si>
  <si>
    <t>单位集资建房</t>
  </si>
  <si>
    <t>雨污分流、路面改造、屋面防水改造、外立面修缮、楼道整修等</t>
  </si>
  <si>
    <t>临泉县县委家属南楼和政协家属楼改造项目</t>
  </si>
  <si>
    <t>城关街道银泉社区</t>
  </si>
  <si>
    <t>2000（两幢）</t>
  </si>
  <si>
    <t>财政局家属院片区改造工程</t>
  </si>
  <si>
    <t>太和县</t>
  </si>
  <si>
    <t>椿樱社区</t>
  </si>
  <si>
    <t>砖混</t>
  </si>
  <si>
    <t>屋面、外墙、排水、道路、强电、弱电、车棚、给水分户、天然气安装、照明、监控等公共设施</t>
  </si>
  <si>
    <t>人大家属院</t>
  </si>
  <si>
    <t>人社局家属院</t>
  </si>
  <si>
    <t>卫健委家属院</t>
  </si>
  <si>
    <t>物资局家属院</t>
  </si>
  <si>
    <t>老旧小区改造项目</t>
  </si>
  <si>
    <t>关北社区</t>
  </si>
  <si>
    <t>幸福南巷</t>
  </si>
  <si>
    <t>桥西社区</t>
  </si>
  <si>
    <t>酒厂家属院</t>
  </si>
  <si>
    <t>界首市2023年老旧小区改造项目</t>
  </si>
  <si>
    <t>界首市</t>
  </si>
  <si>
    <t>东城街道</t>
  </si>
  <si>
    <t>集体</t>
  </si>
  <si>
    <t>改造内容：水、电、气三表出户；提升排水管网；改造提升外观、整修楼道内墙、扶手、栏杆改造提升小区配套用房等基础设施和公共服务设施。</t>
  </si>
  <si>
    <t>完善类</t>
  </si>
  <si>
    <t>东城法庭家属院</t>
  </si>
  <si>
    <t>经委家属院</t>
  </si>
  <si>
    <t>政法委家属院</t>
  </si>
  <si>
    <t>富强小区</t>
  </si>
  <si>
    <t>城郊中学家属院</t>
  </si>
  <si>
    <t>城郊中学家属院改造工程</t>
  </si>
  <si>
    <t>颍东区</t>
  </si>
  <si>
    <t>河东办事处
訾营社区</t>
  </si>
  <si>
    <t>普通商品房</t>
  </si>
  <si>
    <t>排水、弱电改造、绿化、照明、围墙改造、房屋公共区域维修改造等</t>
  </si>
  <si>
    <t>基础类、完善提升</t>
  </si>
  <si>
    <t>公交公司家属院</t>
  </si>
  <si>
    <t>公交公司家属院改造工程</t>
  </si>
  <si>
    <t>向阳办事处
胡桥社区</t>
  </si>
  <si>
    <t>振东小区</t>
  </si>
  <si>
    <t>振东小区改造工程</t>
  </si>
  <si>
    <t>颍泉区2023年老旧小区改造工程</t>
  </si>
  <si>
    <t>阜阳市颍泉区</t>
  </si>
  <si>
    <t>中市街道办事处新建社区</t>
  </si>
  <si>
    <t>道路排水改造、外立面及屋面防水改造、弱电改造、楼梯间改造、公共设施提升改造等</t>
  </si>
  <si>
    <t>劳动局家属院</t>
  </si>
  <si>
    <t>建工二村</t>
  </si>
  <si>
    <t>中市街道办事处车站社区</t>
  </si>
  <si>
    <t>医药公司</t>
  </si>
  <si>
    <t>颍南信用社家属院</t>
  </si>
  <si>
    <t>颍州区颍南信用社家属院老旧小区改造项目</t>
  </si>
  <si>
    <t>阜阳市颍州区</t>
  </si>
  <si>
    <t>京九路街道办事处桥口社区</t>
  </si>
  <si>
    <t>外墙、排水，道路、监控等</t>
  </si>
  <si>
    <t>31个</t>
  </si>
  <si>
    <t>24个</t>
  </si>
  <si>
    <t>市（区、县）：淮南市</t>
  </si>
  <si>
    <t>定湖小区</t>
  </si>
  <si>
    <t>寿县古城区西南片区改造工程</t>
  </si>
  <si>
    <t>淮南市寿县</t>
  </si>
  <si>
    <t>民主社区</t>
  </si>
  <si>
    <t>60年代</t>
  </si>
  <si>
    <t>雨污分流改造、消防、安防、路面等基础设施改造、路灯照明等</t>
  </si>
  <si>
    <t>午门小区</t>
  </si>
  <si>
    <t>留犊祠小区</t>
  </si>
  <si>
    <t>50年代</t>
  </si>
  <si>
    <t>清真寺小区</t>
  </si>
  <si>
    <t>寿春苑小区</t>
  </si>
  <si>
    <t>皮件厂小区</t>
  </si>
  <si>
    <t>州来路片区</t>
  </si>
  <si>
    <t>淮南市凤台县城关镇</t>
  </si>
  <si>
    <t>明珠社区</t>
  </si>
  <si>
    <t>90年代</t>
  </si>
  <si>
    <t>路面整治、雨污水管网、绿化工程、亮化工程、墙面整治、消防改造及监控系统等。</t>
  </si>
  <si>
    <t>完善、提升类</t>
  </si>
  <si>
    <t>路桥公司小区</t>
  </si>
  <si>
    <t>80年代</t>
  </si>
  <si>
    <t>房管局家属区</t>
  </si>
  <si>
    <t>双凤楼小区</t>
  </si>
  <si>
    <t>前马场社区</t>
  </si>
  <si>
    <t>马场桥小区</t>
  </si>
  <si>
    <t>党校家属区</t>
  </si>
  <si>
    <t>乡镇企业局家属区</t>
  </si>
  <si>
    <t>凤城大道片区</t>
  </si>
  <si>
    <t>古城社区</t>
  </si>
  <si>
    <t>古城小学家属区</t>
  </si>
  <si>
    <t>二中南门小区</t>
  </si>
  <si>
    <t>人保公司小区</t>
  </si>
  <si>
    <t>二厂东门小区</t>
  </si>
  <si>
    <t>林场路71号院</t>
  </si>
  <si>
    <t>淮南市田家庵区</t>
  </si>
  <si>
    <t>军民社区</t>
  </si>
  <si>
    <t>1980、2002</t>
  </si>
  <si>
    <t>公寓房  经适房</t>
  </si>
  <si>
    <t>供水出户改造</t>
  </si>
  <si>
    <t>军分区</t>
  </si>
  <si>
    <t>桂石楼</t>
  </si>
  <si>
    <t>红轮片区</t>
  </si>
  <si>
    <t>淮南市谢家集区</t>
  </si>
  <si>
    <t>谢家集街道
红轮社区</t>
  </si>
  <si>
    <t>道路整治、雨污分流改造、综合管线整治、环卫设施整治、立面整治、楼道整修、公共空间、绿化环境、增设停车位、充电设施、安防、消防改造</t>
  </si>
  <si>
    <t>建筑村54、55栋</t>
  </si>
  <si>
    <t>红轮村12-15栋</t>
  </si>
  <si>
    <t>谢三新二村</t>
  </si>
  <si>
    <t>新华路片区</t>
  </si>
  <si>
    <t>谢三村街道金石社区</t>
  </si>
  <si>
    <t>谢三新一村</t>
  </si>
  <si>
    <t>谢三二村</t>
  </si>
  <si>
    <t>八大家</t>
  </si>
  <si>
    <t>谢三村街道桂苑社区</t>
  </si>
  <si>
    <t>70年代</t>
  </si>
  <si>
    <t>老门诊</t>
  </si>
  <si>
    <t>土坝孜街道西山片区老旧小区改造项目</t>
  </si>
  <si>
    <t>淮南市八公山区</t>
  </si>
  <si>
    <t>大马路社区</t>
  </si>
  <si>
    <t>雨污分流、屋顶防水、亮化、绿化、安防、道路硬化、外立面修缮</t>
  </si>
  <si>
    <t>基础类完善</t>
  </si>
  <si>
    <t>建筑公司</t>
  </si>
  <si>
    <t>西山院</t>
  </si>
  <si>
    <t>自建</t>
  </si>
  <si>
    <t>绿苑山庄（包括党校家属楼、地震局家属楼）</t>
  </si>
  <si>
    <t>田家庵区2023年度城镇老旧小区改造洞泉片区改造工程</t>
  </si>
  <si>
    <t>龙泉街道
基地社区</t>
  </si>
  <si>
    <t>道路路面维修、排水雨污分流、楼体维修、空中电路改造入地、供水改造、增加道路照明、绿化补植、增设停车位、墙面修补、增设充电桩、增加安防设备、完善其他配套设施等</t>
  </si>
  <si>
    <t>基础类
完善类</t>
  </si>
  <si>
    <t>龙泉山庄南村</t>
  </si>
  <si>
    <t>总计</t>
  </si>
  <si>
    <t>29个</t>
  </si>
  <si>
    <t>8个</t>
  </si>
  <si>
    <t>市（区、县）：滁州市</t>
  </si>
  <si>
    <t>广电局宿舍</t>
  </si>
  <si>
    <t>广电局宿舍整治改造工程</t>
  </si>
  <si>
    <t>滁州市琅琊区</t>
  </si>
  <si>
    <t>清流街道白云社区</t>
  </si>
  <si>
    <t>外墙、雨污分流、弱电、车位、路面等</t>
  </si>
  <si>
    <t>宇达大厦</t>
  </si>
  <si>
    <t>宇达大厦整治改造工程</t>
  </si>
  <si>
    <t>丰山街道高巷社区</t>
  </si>
  <si>
    <t>外墙、楼道、管线、弱电、绿化等</t>
  </si>
  <si>
    <t>金叶一村</t>
  </si>
  <si>
    <t>金叶一村整治改造工程</t>
  </si>
  <si>
    <t>遵阳街道遵阳社区</t>
  </si>
  <si>
    <t>外墙、弱电等</t>
  </si>
  <si>
    <t>金叶二村</t>
  </si>
  <si>
    <t>金叶二村(片区）整治改造工程</t>
  </si>
  <si>
    <t>麻纺公寓</t>
  </si>
  <si>
    <t>麻纺公寓整治改造工程</t>
  </si>
  <si>
    <t>外墙、弱电、路面、车位、路灯等</t>
  </si>
  <si>
    <t>创业北路54号</t>
  </si>
  <si>
    <t>创业北路54号整治改造工程</t>
  </si>
  <si>
    <t>清流街道创业北路社区</t>
  </si>
  <si>
    <t>屋面防水、外立面粉刷、化粪池改造、停车场改造</t>
  </si>
  <si>
    <t>馨宇家园</t>
  </si>
  <si>
    <t>滁州市城市更新示范区老旧小区改造工程</t>
  </si>
  <si>
    <t>清流街道紫薇社区</t>
  </si>
  <si>
    <t>加装电梯、海绵社区、雨污分流、管线入地、智慧小区</t>
  </si>
  <si>
    <t>紫薇东村</t>
  </si>
  <si>
    <t>商品房、房改房</t>
  </si>
  <si>
    <t>雨污分流、管线入地、智慧小区、颐养社区、海绵社区</t>
  </si>
  <si>
    <t>竹锦佳园</t>
  </si>
  <si>
    <t>琅琊街道凤凰社区</t>
  </si>
  <si>
    <t>雨污分流、管线入地、智慧小区</t>
  </si>
  <si>
    <t>阳光园</t>
  </si>
  <si>
    <t>玩具厂家属区</t>
  </si>
  <si>
    <t>玩具厂家属区改造工程</t>
  </si>
  <si>
    <t>滁州市天长市</t>
  </si>
  <si>
    <t>广陵街道永福社区</t>
  </si>
  <si>
    <t>集资楼</t>
  </si>
  <si>
    <t>房屋及基础设施、消防安防等</t>
  </si>
  <si>
    <t>静安小区</t>
  </si>
  <si>
    <t>静安小区改造工程</t>
  </si>
  <si>
    <t>广陵街道土城社区</t>
  </si>
  <si>
    <t>商品楼</t>
  </si>
  <si>
    <t>中天2号楼</t>
  </si>
  <si>
    <t>中天2号楼改造工程</t>
  </si>
  <si>
    <t>广陵街道沃公社区</t>
  </si>
  <si>
    <t>马塘综合楼</t>
  </si>
  <si>
    <t>马塘综合楼改造工程</t>
  </si>
  <si>
    <t>广陵街道天宝社区</t>
  </si>
  <si>
    <t>第一小学教师宿舍楼</t>
  </si>
  <si>
    <t>第一小学教师宿舍楼改造工程</t>
  </si>
  <si>
    <t>广陵街道天福社区</t>
  </si>
  <si>
    <t>土城综合楼1号楼</t>
  </si>
  <si>
    <t>土城综合楼改造工程</t>
  </si>
  <si>
    <t>土城综合楼2号楼</t>
  </si>
  <si>
    <t>南河新村4、12、14、44、45号楼</t>
  </si>
  <si>
    <t>南河新村4、12、14、44、45号楼改造工程</t>
  </si>
  <si>
    <t>千秋街道净业社区</t>
  </si>
  <si>
    <t>建设西路147号楼</t>
  </si>
  <si>
    <t>建设西路147号楼、八巷、九巷楼改造工程</t>
  </si>
  <si>
    <t>建设西路八巷楼</t>
  </si>
  <si>
    <t>建设西路九巷楼</t>
  </si>
  <si>
    <t>天庆楼</t>
  </si>
  <si>
    <t>天庆楼改造工程</t>
  </si>
  <si>
    <t>兴城小区（商都1号楼）</t>
  </si>
  <si>
    <t>兴城小区改造工程</t>
  </si>
  <si>
    <t>兴城小区（商都2号楼）</t>
  </si>
  <si>
    <t>兴城小区（邮政综合楼）</t>
  </si>
  <si>
    <t>乡镇企业局开发楼</t>
  </si>
  <si>
    <t>乡镇企业局开发楼改造工程</t>
  </si>
  <si>
    <t>千秋街道安康社区</t>
  </si>
  <si>
    <t>天缘大厦</t>
  </si>
  <si>
    <t>天缘大厦改造工程</t>
  </si>
  <si>
    <t>十一万变电所1、2栋</t>
  </si>
  <si>
    <t>十一万变电所1、2栋改造工程</t>
  </si>
  <si>
    <t>滁州市明光市</t>
  </si>
  <si>
    <t>明光街道龙山社区</t>
  </si>
  <si>
    <t>外立面、楼道刷新、雨污管网、道路、给水改造、屋面防水、增加非机动车棚等</t>
  </si>
  <si>
    <t>洪武花园小区</t>
  </si>
  <si>
    <t>洪武花园小区改造工程</t>
  </si>
  <si>
    <t>供电局宿舍</t>
  </si>
  <si>
    <t>供电局宿舍、林业局、苗圃、兽医站、化肥厂宿舍片区改造工程</t>
  </si>
  <si>
    <t>明光街道韩山社区</t>
  </si>
  <si>
    <t>林业局宿舍</t>
  </si>
  <si>
    <t>苗圃宿舍</t>
  </si>
  <si>
    <t>外立面、楼道刷新、雨污管网、道路、给水改造、屋面防水等</t>
  </si>
  <si>
    <t>兽医站宿舍</t>
  </si>
  <si>
    <t>化肥厂独体楼</t>
  </si>
  <si>
    <t>农机公司宿舍</t>
  </si>
  <si>
    <t>农机公司宿舍、酒厂白楼小区改造工程</t>
  </si>
  <si>
    <t>酒厂白楼小区</t>
  </si>
  <si>
    <t>明光街道黄郢社区</t>
  </si>
  <si>
    <t>香格里拉小区</t>
  </si>
  <si>
    <t>香格里拉小区改造工程</t>
  </si>
  <si>
    <t>韩山路45号楼</t>
  </si>
  <si>
    <t>韩山路45号、29号、9号、人民路290号、258号、278号、人民路149号片区改造工程</t>
  </si>
  <si>
    <t>明光街道市府社区</t>
  </si>
  <si>
    <t>韩山路29号楼</t>
  </si>
  <si>
    <t>韩山路9号楼</t>
  </si>
  <si>
    <t>人民路290号楼</t>
  </si>
  <si>
    <t>人民路258号楼</t>
  </si>
  <si>
    <t>安置小区</t>
  </si>
  <si>
    <t>人民路278号楼</t>
  </si>
  <si>
    <t>人民路149号楼</t>
  </si>
  <si>
    <t>工行宿舍楼</t>
  </si>
  <si>
    <t>工行、工小、地税局、燃料公司宿舍片区改造工程</t>
  </si>
  <si>
    <t>工小宿舍楼</t>
  </si>
  <si>
    <t>地税局宿舍楼</t>
  </si>
  <si>
    <t>燃料公司宿舍</t>
  </si>
  <si>
    <t>水利局宿舍</t>
  </si>
  <si>
    <t>水利局宿舍、老法院宿舍、物资局、二所、利民综合楼宿舍片区改造工程</t>
  </si>
  <si>
    <t>老法院宿舍</t>
  </si>
  <si>
    <t>原物资局南楼</t>
  </si>
  <si>
    <t>二所宿舍</t>
  </si>
  <si>
    <t>外立面、雨污管网、给水改造、屋面防水</t>
  </si>
  <si>
    <t>利民综合楼</t>
  </si>
  <si>
    <t>外立面、雨污管网、道路、给水改造、屋面防水、增加非机动车棚</t>
  </si>
  <si>
    <t>粮食局宿舍改造工程</t>
  </si>
  <si>
    <t>交通局宿舍改造工程</t>
  </si>
  <si>
    <t>明光街道女山路社区</t>
  </si>
  <si>
    <t>女山路28号</t>
  </si>
  <si>
    <t>女山路28号、花园菜场前后楼、人民商场片区改造工程</t>
  </si>
  <si>
    <t>花园菜场前后楼</t>
  </si>
  <si>
    <t>人民商场</t>
  </si>
  <si>
    <t>女山路342号楼</t>
  </si>
  <si>
    <t>女山路342、436号楼、防疫站宿舍、二中路供销社宿舍片区改造工程</t>
  </si>
  <si>
    <t>女山路436号楼</t>
  </si>
  <si>
    <t>防疫站宿舍</t>
  </si>
  <si>
    <t>外立面、楼道刷新、雨污管网、道路、给水改造、屋面防水、增加非机动车棚、增设停车位等</t>
  </si>
  <si>
    <t>二中路供销社宿舍</t>
  </si>
  <si>
    <t>外立面、楼道刷新、雨污管网、道路、给水改造、屋面防水、等</t>
  </si>
  <si>
    <t>龙山路3号楼</t>
  </si>
  <si>
    <t>龙山路3、25、39号楼、三酒厂宿舍、开关厂宿舍、黄沙公司宿舍片区改造工程</t>
  </si>
  <si>
    <t>龙山路25号楼</t>
  </si>
  <si>
    <t>龙山路39号楼</t>
  </si>
  <si>
    <t>三酒厂宿舍</t>
  </si>
  <si>
    <t>开关厂宿舍</t>
  </si>
  <si>
    <t>外立面、雨污管网、道路、给水改造、屋面防水等</t>
  </si>
  <si>
    <t>黄沙公司宿舍</t>
  </si>
  <si>
    <t>工行宿舍</t>
  </si>
  <si>
    <t>工行宿舍改造工程</t>
  </si>
  <si>
    <t>明光街道花园社区</t>
  </si>
  <si>
    <t>元钉厂宿舍</t>
  </si>
  <si>
    <t>元钉厂宿舍改造工程</t>
  </si>
  <si>
    <t>育才花园小区</t>
  </si>
  <si>
    <t>育才花园小区改造工程</t>
  </si>
  <si>
    <t>能源办宿舍</t>
  </si>
  <si>
    <t>能源办宿舍改造工程</t>
  </si>
  <si>
    <t>明城嘉苑小区</t>
  </si>
  <si>
    <t>明城嘉苑小区改造工程</t>
  </si>
  <si>
    <t>明光街道中心路社区</t>
  </si>
  <si>
    <t>实小东巷人武部商住楼</t>
  </si>
  <si>
    <t>实小东巷人武部商住楼、人武部宿舍楼片区改造工程</t>
  </si>
  <si>
    <t>人武部宿舍楼（院内）</t>
  </si>
  <si>
    <t>自来水厂宿舍</t>
  </si>
  <si>
    <t>全椒县2023年自来水厂宿舍老旧小区改造工程</t>
  </si>
  <si>
    <t>滁州市全椒县</t>
  </si>
  <si>
    <t>襄河镇儒林社区</t>
  </si>
  <si>
    <t>雨污分流改造、道路、路灯、立面改造、屋面防水等</t>
  </si>
  <si>
    <t>全椒县2023年供电局宿舍老旧小区改造工程</t>
  </si>
  <si>
    <t>民政局宿舍</t>
  </si>
  <si>
    <t>全椒县2023年民政局宿舍老旧小区改造工程</t>
  </si>
  <si>
    <t>禾富花园</t>
  </si>
  <si>
    <t>全椒县2023年禾富花园老旧小区改造工程</t>
  </si>
  <si>
    <t>手拖厂宿舍</t>
  </si>
  <si>
    <t>全椒县2023年手拖厂宿舍老旧小区改造工程</t>
  </si>
  <si>
    <t>襄河镇太平社区</t>
  </si>
  <si>
    <t>饲料厂宿舍</t>
  </si>
  <si>
    <t>全椒县2023年饲料厂宿舍老旧小区改造工程</t>
  </si>
  <si>
    <t>襄河镇笔峰社区</t>
  </si>
  <si>
    <t>电信小区</t>
  </si>
  <si>
    <t>全椒县2023年电信小区老旧小区改造工程</t>
  </si>
  <si>
    <t>襄河镇新华社区</t>
  </si>
  <si>
    <t>商业局宿舍</t>
  </si>
  <si>
    <t>全椒县2023年商业局宿舍老旧小区改造工程</t>
  </si>
  <si>
    <t>永安巷大明照相馆楼</t>
  </si>
  <si>
    <t>青龙街片区老旧小区改造工程项目</t>
  </si>
  <si>
    <t>滁州市来安县</t>
  </si>
  <si>
    <t>新安镇青龙社区</t>
  </si>
  <si>
    <t>主体结构加固，外立面粉刷、屋面防水、公共楼梯间、道路、路灯、消防、弱电、雨污管网分流、增设停车位以及水、电、气等改造。</t>
  </si>
  <si>
    <t>青龙街老干部小区</t>
  </si>
  <si>
    <t>防疫站宿舍小区</t>
  </si>
  <si>
    <t>文化馆宿舍</t>
  </si>
  <si>
    <t>南大街119号楼</t>
  </si>
  <si>
    <t>外立面粉刷、屋面防水、公共楼梯间、道路、路灯、消防、弱电、雨污管网分流、增设停车位以及水、电、气等改造。</t>
  </si>
  <si>
    <t>水泥厂宿舍楼</t>
  </si>
  <si>
    <t>米行巷亨通公司</t>
  </si>
  <si>
    <t>食品厂宿舍小区</t>
  </si>
  <si>
    <t>公安局宿舍小区</t>
  </si>
  <si>
    <t>梅园新村小区</t>
  </si>
  <si>
    <t>教师楼小区</t>
  </si>
  <si>
    <t>消防队宿舍</t>
  </si>
  <si>
    <t>金点子旁边服务部</t>
  </si>
  <si>
    <t>史林开发楼</t>
  </si>
  <si>
    <t>同济水电宿舍</t>
  </si>
  <si>
    <t>将军楼</t>
  </si>
  <si>
    <t>赛华楼</t>
  </si>
  <si>
    <t>体育巷37号楼小区</t>
  </si>
  <si>
    <t>西小楼小区</t>
  </si>
  <si>
    <t>永阳片区老旧小区改造工程项目</t>
  </si>
  <si>
    <t>新安镇永阳社区</t>
  </si>
  <si>
    <t>邮政小区</t>
  </si>
  <si>
    <t>棉织厂小区</t>
  </si>
  <si>
    <t>老一中小区（东）</t>
  </si>
  <si>
    <t>老一中小区（西）</t>
  </si>
  <si>
    <t>老粮油公司宿舍</t>
  </si>
  <si>
    <t>利民旅社小区</t>
  </si>
  <si>
    <t>向阳小学宿舍</t>
  </si>
  <si>
    <t>新安镇东门社区</t>
  </si>
  <si>
    <t>老煤场宿舍</t>
  </si>
  <si>
    <t>行管局宿舍楼</t>
  </si>
  <si>
    <t>新小教师宿舍楼</t>
  </si>
  <si>
    <t>新安镇北门社区</t>
  </si>
  <si>
    <t>糖酒公司宿舍楼</t>
  </si>
  <si>
    <t>二轻局宿舍</t>
  </si>
  <si>
    <t>电信宿舍</t>
  </si>
  <si>
    <t>棉麻巷小区</t>
  </si>
  <si>
    <t>农场小区</t>
  </si>
  <si>
    <t>棉种厂宿舍</t>
  </si>
  <si>
    <t>国税局小区</t>
  </si>
  <si>
    <t>华峰宿舍</t>
  </si>
  <si>
    <t>双塘信用社宿舍</t>
  </si>
  <si>
    <t>阀门厂宿舍</t>
  </si>
  <si>
    <t>百货公司宿舍</t>
  </si>
  <si>
    <t>土地局宿舍</t>
  </si>
  <si>
    <t>赛华楼宿舍</t>
  </si>
  <si>
    <t>阳光花园</t>
  </si>
  <si>
    <t>凤阳县2023年老旧小区改造项目-阳光花园改造</t>
  </si>
  <si>
    <t>滁州市凤阳县</t>
  </si>
  <si>
    <t>府城镇府东社区</t>
  </si>
  <si>
    <t>拆除和新建小区道路、雨污水分流、增设停车位、路灯、监控、绿化、消防、非机动车充电桩等工程</t>
  </si>
  <si>
    <t>吕氏巷小区</t>
  </si>
  <si>
    <t>凤阳县2023年老旧小区改造项目-吕氏巷小区改造</t>
  </si>
  <si>
    <t>府城镇楼东社区</t>
  </si>
  <si>
    <t>老城南乡政府</t>
  </si>
  <si>
    <t>凤阳县2023年老旧小区改造项目-老城南乡政府改造</t>
  </si>
  <si>
    <t>府城镇楼南社区</t>
  </si>
  <si>
    <t>凤阳县2023年老旧小区改造项目-房管所宿舍改造</t>
  </si>
  <si>
    <t>凤阳县2023年老旧小区改造项目-邮电局宿舍改造</t>
  </si>
  <si>
    <t>创可贴厂宿舍</t>
  </si>
  <si>
    <t>凤阳县2023年老旧小区改造项目-创可贴厂宿舍改造</t>
  </si>
  <si>
    <t>府城镇府北社区</t>
  </si>
  <si>
    <t>三中宿舍</t>
  </si>
  <si>
    <t>定远县2023年老旧小区改造项目配套基础设施建设项目（三中宿舍）</t>
  </si>
  <si>
    <t>滁州市定远县</t>
  </si>
  <si>
    <t>定城镇城北社区</t>
  </si>
  <si>
    <t>增设机动车停车位、非机动车棚（充电桩）；小区道路、排水、绿化等配套基础设施改造</t>
  </si>
  <si>
    <t>煤建公司宿舍</t>
  </si>
  <si>
    <t>定远县2023年老旧小区改造项目配套基础设施建设项目（煤建公司宿舍）</t>
  </si>
  <si>
    <t>定城镇迎宾路社区</t>
  </si>
  <si>
    <t>物价局宿舍</t>
  </si>
  <si>
    <t>定远县2023年老旧小区改造项目配套基础设施建设项目（物价局宿舍）</t>
  </si>
  <si>
    <t>定远县2023年老旧小区改造项目配套基础设施建设项目（种子公司宿舍）</t>
  </si>
  <si>
    <t>定城镇长青社区</t>
  </si>
  <si>
    <t>139个</t>
  </si>
  <si>
    <t>58个</t>
  </si>
  <si>
    <t>市（区、县）：六安市</t>
  </si>
  <si>
    <t>惠安小区</t>
  </si>
  <si>
    <t>金安区</t>
  </si>
  <si>
    <t>中市街道小南海社区</t>
  </si>
  <si>
    <t>修整道路、弱电入地、水电气设施设备改造、外立面涂装、修整绿化、增设电子监控、改造管线、整修屋面</t>
  </si>
  <si>
    <t>自来水公司宿舍</t>
  </si>
  <si>
    <t>中市街道钟楼社区</t>
  </si>
  <si>
    <t>修整道路、改造管线、水电气设施改造、房屋综合整治、公共设施整治、安防、消防改造、节能改造、整修屋面</t>
  </si>
  <si>
    <t>青年广场小区</t>
  </si>
  <si>
    <t>中市街道九墩塘社区</t>
  </si>
  <si>
    <t>小区道路修整；架空管线整治；弱电入地；水电气设施设备改造；单元门口粪水池管道整治；整修屋面，房屋漏水；规范屋面雨水立管及阳台排水管；修复屋顶防雷设施；楼道洁化；增设更换楼道灯；修整绿化、增设小区路灯；更新增加引导牌，楼牌号等标识；修缮小区宣传栏；改建自行车棚；统一规划小区非机动车充电配套设施；改造小区门卫室；增设和修缮小区电子监控；对小区单元门进行修缮；修缮室外消防设施设备；增设移动式灭火器小区道路无障碍设施改造；主要公共活动区域配套无障碍设施；
增加居家应急呼叫系统。</t>
  </si>
  <si>
    <t>皖西学院北区家属区</t>
  </si>
  <si>
    <t>三里桥街道金桥社区</t>
  </si>
  <si>
    <t>屋面渗水维修；楼道内墙面维修；外墙落水管维修；绿化补植；停车位规划；非机动车充电桩建设；汛期积水处理</t>
  </si>
  <si>
    <t>稻香村南北楼</t>
  </si>
  <si>
    <t>建行家属区连片改造</t>
  </si>
  <si>
    <t>裕安区</t>
  </si>
  <si>
    <t>鼓楼街道东门社区</t>
  </si>
  <si>
    <t>外墙整治、落水管维修更换、雨污水管网改造、门禁维修改造、屋面防水、增设监控设施、增加非机动车充电桩路面维修改造、增设机动车停车位、强弱电整治、楼道整治配置消防器材、安装楼道灯及路灯、绿化整治等</t>
  </si>
  <si>
    <t>建行家属区</t>
  </si>
  <si>
    <t>武警家属区</t>
  </si>
  <si>
    <t>鼓楼街道庆安社区</t>
  </si>
  <si>
    <t>阳光小区</t>
  </si>
  <si>
    <t>鼓楼街道小东街社区</t>
  </si>
  <si>
    <t>天成公司家属区</t>
  </si>
  <si>
    <t>西市街道五牌里社区</t>
  </si>
  <si>
    <t>裕豪一期</t>
  </si>
  <si>
    <t>平桥乡南苑社区</t>
  </si>
  <si>
    <t>六安军分区经适房小区</t>
  </si>
  <si>
    <t>西市街道五排里社区</t>
  </si>
  <si>
    <t>外墙整治、落水管维修更换、雨污水管网改造、门禁维修改造、屋面防水、增设监控设施、增加非机动车充电桩路面维修改造、增设机动车停车位、强弱电整治、楼道整治配置消防器材、安装楼道灯及路灯、绿化整治、加装电梯等</t>
  </si>
  <si>
    <t>油坊小区</t>
  </si>
  <si>
    <t>霍山县油坊小区改造工程</t>
  </si>
  <si>
    <t>霍山县</t>
  </si>
  <si>
    <t>荷香社区</t>
  </si>
  <si>
    <t>地下管网、停车设施、路面硬化等</t>
  </si>
  <si>
    <t>山庄小区</t>
  </si>
  <si>
    <t>霍山县山庄小区改造工程</t>
  </si>
  <si>
    <t>衡山社区</t>
  </si>
  <si>
    <t>尹家冲小区</t>
  </si>
  <si>
    <t>霍山县尹家冲小区改造工程</t>
  </si>
  <si>
    <t>文峰社区</t>
  </si>
  <si>
    <t>逸夫小学住宅小区</t>
  </si>
  <si>
    <t>逸夫小学住宅小区改造工程</t>
  </si>
  <si>
    <t>霍邱县</t>
  </si>
  <si>
    <t>玉泉社区</t>
  </si>
  <si>
    <t>屋面墙面维修、道路整治、完善雨污水管网、新建路灯、监控、绿化提升等</t>
  </si>
  <si>
    <t>广场家园小区</t>
  </si>
  <si>
    <t>广场家园改造工程</t>
  </si>
  <si>
    <t>师部社区</t>
  </si>
  <si>
    <t>新景苑小区</t>
  </si>
  <si>
    <t>新景苑改造工程</t>
  </si>
  <si>
    <t>蓼都社区</t>
  </si>
  <si>
    <t>蓼城花园小区</t>
  </si>
  <si>
    <t>蓼城花园改造工程</t>
  </si>
  <si>
    <t>香山名都</t>
  </si>
  <si>
    <t>香山名都二期改造项目</t>
  </si>
  <si>
    <t>金寨县</t>
  </si>
  <si>
    <t>潭湾社区</t>
  </si>
  <si>
    <t>屋面渗水、外立面维修、局部加固、雨污改造、绿化提升、道路维修、加装电梯等</t>
  </si>
  <si>
    <t>中川翡翠城</t>
  </si>
  <si>
    <t>中川翡翠城改造项目</t>
  </si>
  <si>
    <t>屋面渗水、外立面维修、局部加固、雨污改造、绿化提升、道路维修、加无障碍通道及健身设施等</t>
  </si>
  <si>
    <t>南溪路家属楼</t>
  </si>
  <si>
    <t>南溪路家属楼造项目</t>
  </si>
  <si>
    <t>青山社区</t>
  </si>
  <si>
    <t>1991-2000</t>
  </si>
  <si>
    <t>小庙巷家属楼</t>
  </si>
  <si>
    <t>小庙巷家属楼改造项目</t>
  </si>
  <si>
    <t>观音冲家属楼</t>
  </si>
  <si>
    <t>观音冲家属楼改造项目</t>
  </si>
  <si>
    <t>老林业局家属楼</t>
  </si>
  <si>
    <t>老林业局家属楼改造项目</t>
  </si>
  <si>
    <t>红村社区</t>
  </si>
  <si>
    <t>砂石公司宿舍楼</t>
  </si>
  <si>
    <t>龙祥社区片区一改造工程</t>
  </si>
  <si>
    <t>舒城县</t>
  </si>
  <si>
    <t>龙祥社区</t>
  </si>
  <si>
    <t>道路（含改造、道路设施及交通标志）、回车场、停车位、停车场（含场地硬化）、强弱电、供水供气、建筑物散水坡损坏维修、消防设施、路灯照明系统、监控系统、园林绿化、垃圾收集设施、 健身场地（设施及器材）、宣传栏、雨污水分流、维修、建筑物屋面防渗、冷凝水管及设施(维修及新增)、楼梯间照明系统、梯栏杆维修、建筑内外墙、车库等建构筑物维修（含增设防火设施等）、景观设计、适老化设施、充电设施及物业用房等</t>
  </si>
  <si>
    <t>公路局宿舍楼</t>
  </si>
  <si>
    <t>龙祥社区片区二改造工程</t>
  </si>
  <si>
    <t>种子公司宿舍楼</t>
  </si>
  <si>
    <t>龙祥社区片区三改造工程</t>
  </si>
  <si>
    <t>气象局宿舍楼</t>
  </si>
  <si>
    <t>麦芽厂宿舍</t>
  </si>
  <si>
    <t>惠林山庄</t>
  </si>
  <si>
    <t>龙祥社区片区四改造工程</t>
  </si>
  <si>
    <t>二车队</t>
  </si>
  <si>
    <t>二车队改造工程</t>
  </si>
  <si>
    <t>二公司宿舍</t>
  </si>
  <si>
    <t>飞霞社区片区一改造工程</t>
  </si>
  <si>
    <t>飞霞社区</t>
  </si>
  <si>
    <t>开发公司</t>
  </si>
  <si>
    <t>光缆分局宿舍</t>
  </si>
  <si>
    <t>老水产局宿舍楼</t>
  </si>
  <si>
    <t>三小幼儿园</t>
  </si>
  <si>
    <t>百货公司宿舍楼</t>
  </si>
  <si>
    <t>飞霞社区片区二改造工程</t>
  </si>
  <si>
    <t>飞霞新村二期</t>
  </si>
  <si>
    <t>白酒厂3栋</t>
  </si>
  <si>
    <t>乐园小区</t>
  </si>
  <si>
    <t>城关镇幼儿园</t>
  </si>
  <si>
    <t>飞霞社区片区三改造工程</t>
  </si>
  <si>
    <t>中百商厦</t>
  </si>
  <si>
    <t>体委宿舍楼</t>
  </si>
  <si>
    <t>老农局宿舍楼</t>
  </si>
  <si>
    <t>老县医院小区</t>
  </si>
  <si>
    <t>老县医院片区改造工程</t>
  </si>
  <si>
    <t>鼓楼社区</t>
  </si>
  <si>
    <t>公安局小区</t>
  </si>
  <si>
    <t>70-80年代</t>
  </si>
  <si>
    <t>裕达小区</t>
  </si>
  <si>
    <t>锦绣花园片区改造工程</t>
  </si>
  <si>
    <t>锦绣花园</t>
  </si>
  <si>
    <t>水利局住宿区</t>
  </si>
  <si>
    <t>工具厂东西楼</t>
  </si>
  <si>
    <t>33个</t>
  </si>
  <si>
    <t>市（区、县）：马鞍山市</t>
  </si>
  <si>
    <t>湖东北路67-1,67-2</t>
  </si>
  <si>
    <t>2023年湖东路街道老旧小区整治改造项目</t>
  </si>
  <si>
    <t>花山区</t>
  </si>
  <si>
    <t>湖东路街道佳山社区</t>
  </si>
  <si>
    <t>基础设施改造，消防安防改造，道路通行改造，建筑修缮，公共环境改造，公共服务升级等</t>
  </si>
  <si>
    <t>顺华园小区</t>
  </si>
  <si>
    <t>中央花园小区（一、二期）</t>
  </si>
  <si>
    <t>湖东路街道南湖社区</t>
  </si>
  <si>
    <t>安徽工业大学佳山校区家属区</t>
  </si>
  <si>
    <t>康城花园小区</t>
  </si>
  <si>
    <t>2023年解放路街道老旧小区整治改造项目</t>
  </si>
  <si>
    <t>解放路街道阌家山社区</t>
  </si>
  <si>
    <t>同济花园小区</t>
  </si>
  <si>
    <t>矿内小区</t>
  </si>
  <si>
    <t>2023年金家庄街道老旧小区整治改造项目</t>
  </si>
  <si>
    <t>金家庄街道矿内社区</t>
  </si>
  <si>
    <t>外立面出新</t>
  </si>
  <si>
    <t>恒兴路8-1/8-2、幸福路66-1/幸福路66-2</t>
  </si>
  <si>
    <t>1985-1999年</t>
  </si>
  <si>
    <t>幸福路35号、45号1-3栋、8-14栋、53号2栋、57号2栋、2栋、61号、69号、71号、87号、105号</t>
  </si>
  <si>
    <t>金家庄街道杨家山社区</t>
  </si>
  <si>
    <t>师苑新村</t>
  </si>
  <si>
    <t>2023年桃源路街道老旧小区整治改造项目</t>
  </si>
  <si>
    <t>桃源路街道师苑社区</t>
  </si>
  <si>
    <t>一期1996年　　　二期1998年　　　</t>
  </si>
  <si>
    <t>外立面出新、监控</t>
  </si>
  <si>
    <t>和平村</t>
  </si>
  <si>
    <t>2023年沙塘路街道老旧小区整治改造项目</t>
  </si>
  <si>
    <t>沙塘街道花山社区</t>
  </si>
  <si>
    <t>宁北小区</t>
  </si>
  <si>
    <t>2023年塘西街道老旧小区整治改造项目</t>
  </si>
  <si>
    <t>塘西街道南塘社区</t>
  </si>
  <si>
    <t>宁南小区</t>
  </si>
  <si>
    <t>站北小区</t>
  </si>
  <si>
    <t>1992年-1998年</t>
  </si>
  <si>
    <t>塘岔楼</t>
  </si>
  <si>
    <t>塘西街道塘岔社区</t>
  </si>
  <si>
    <t>1980-1985</t>
  </si>
  <si>
    <t>北塘路19.21号</t>
  </si>
  <si>
    <t>前钟村</t>
  </si>
  <si>
    <t>塘西街道钟村社区</t>
  </si>
  <si>
    <t>后钟村</t>
  </si>
  <si>
    <t>木材加工厂片区</t>
  </si>
  <si>
    <t>1.2栋70年，3、4栋82年，5栋10年</t>
  </si>
  <si>
    <t>佳山路营区</t>
  </si>
  <si>
    <t>马鞍山干休所片区
改造工程</t>
  </si>
  <si>
    <t>梨苑街道桃源社区</t>
  </si>
  <si>
    <t>现有住房</t>
  </si>
  <si>
    <t>1、营区雨污分流改造及沥青路面恢复；2、营房外墙出新及附属房改造出新；3、营区内栅栏更换；4、营门车场值班室改造；5、路灯改造；6、营区监控设备增设；7、营区飞线入地改造；8、电瓶车充电桩建设;9、门面房外墙出新及卷闸门换新</t>
  </si>
  <si>
    <t>部队老旧小区住房改造</t>
  </si>
  <si>
    <t>新岗路营区</t>
  </si>
  <si>
    <t>1、停车场新建；2、栅栏更换；3、路灯改造；4、电瓶车充电桩建设；5、营区监控设备增设；6、营区飞线入地改造；7、车库排水管道铺设；8、门面房外墙出新及卷闸门换新</t>
  </si>
  <si>
    <t>平塘小区</t>
  </si>
  <si>
    <t>雨山区</t>
  </si>
  <si>
    <t>平湖街道一村社区</t>
  </si>
  <si>
    <t>1991-2000年</t>
  </si>
  <si>
    <t>道路破损翻建修整、增设维修路灯、增设停车位、绿化改造、自行车棚维修、更换落水管、楼前硬化、安装电子监控、公共设施维修等。</t>
  </si>
  <si>
    <t>一村湖边小区</t>
  </si>
  <si>
    <t>雨山六村</t>
  </si>
  <si>
    <t>平湖街道西苑社区</t>
  </si>
  <si>
    <t>1963-1985年</t>
  </si>
  <si>
    <t>湖西新村</t>
  </si>
  <si>
    <t>1970-1989年</t>
  </si>
  <si>
    <t>雨山九村</t>
  </si>
  <si>
    <t>雨山街道红旗社区</t>
  </si>
  <si>
    <t>2001-2005年</t>
  </si>
  <si>
    <t>舟桥部队</t>
  </si>
  <si>
    <t>采石街道牛渚社区</t>
  </si>
  <si>
    <t>1984-1998年</t>
  </si>
  <si>
    <t>荷西嘉园</t>
  </si>
  <si>
    <t>雨山街道半山花园社区</t>
  </si>
  <si>
    <t>工业新城</t>
  </si>
  <si>
    <t>博望区</t>
  </si>
  <si>
    <t>东城村</t>
  </si>
  <si>
    <t>按照完善类实施，按照400元/㎡。主要建设类容包括道路、绿化、雨污分流、停车位、充电桩、车棚、墙体出新、照明、管、杆线入地等</t>
  </si>
  <si>
    <t>博望社区</t>
  </si>
  <si>
    <t>怡馨家园</t>
  </si>
  <si>
    <t>瑞馨小区</t>
  </si>
  <si>
    <t>新城村</t>
  </si>
  <si>
    <t>河东新村小区</t>
  </si>
  <si>
    <t>丹阳镇</t>
  </si>
  <si>
    <t>薛镇小区</t>
  </si>
  <si>
    <t>聚福园</t>
  </si>
  <si>
    <t>康嘉花苑小区           （含东区和西区）</t>
  </si>
  <si>
    <t>三杨村</t>
  </si>
  <si>
    <t>东城佳苑</t>
  </si>
  <si>
    <t>博望镇</t>
  </si>
  <si>
    <t>按照完善类实施，主要建设类容包括道路、绿化、雨污分流、停车位、充电桩、车棚、墙体出新、照明、管、杆线入地等</t>
  </si>
  <si>
    <t>平桥安置房小区</t>
  </si>
  <si>
    <t>福达人才公寓</t>
  </si>
  <si>
    <t>经开区</t>
  </si>
  <si>
    <t>银塘镇</t>
  </si>
  <si>
    <t>小区路面、外墙、雨污水管道维修，新建停车位、健身器材、绿化、监控设备等</t>
  </si>
  <si>
    <t>金泽园小区</t>
  </si>
  <si>
    <t>宏兴小区</t>
  </si>
  <si>
    <t>宏兴小区改造工程</t>
  </si>
  <si>
    <t>含山县</t>
  </si>
  <si>
    <t>大庆社区</t>
  </si>
  <si>
    <t>实施道路翻建修整、雨污水分流改造、屋面及外墙改造、增设路灯，消防等，适应群众基本生活需求的同时，注重环境绿化景观提升，并适当考虑适老化、节能化改造。</t>
  </si>
  <si>
    <t>汽车站98号</t>
  </si>
  <si>
    <t>汽车站98号改造工程</t>
  </si>
  <si>
    <t>单位宿舍楼</t>
  </si>
  <si>
    <t>竹园新村</t>
  </si>
  <si>
    <t>竹园新村改造工程</t>
  </si>
  <si>
    <t>自建房</t>
  </si>
  <si>
    <t>竹园路居民点</t>
  </si>
  <si>
    <t>竹园路居民点改造工程</t>
  </si>
  <si>
    <t>农机小区</t>
  </si>
  <si>
    <t>农机小区改造工程</t>
  </si>
  <si>
    <t>拖配厂小区</t>
  </si>
  <si>
    <t>拖配厂小区改造工程</t>
  </si>
  <si>
    <t>国税局宿舍改造工程</t>
  </si>
  <si>
    <t>糖酒公司</t>
  </si>
  <si>
    <t>糖酒公司改造工程</t>
  </si>
  <si>
    <t>望梅社区</t>
  </si>
  <si>
    <t>1985-1990</t>
  </si>
  <si>
    <t>商住楼</t>
  </si>
  <si>
    <t>灯炮厂</t>
  </si>
  <si>
    <t>灯炮厂改造工程</t>
  </si>
  <si>
    <t>老法院宿舍改造工程</t>
  </si>
  <si>
    <t>老公安局宿舍</t>
  </si>
  <si>
    <t>老公安局宿舍改造工程</t>
  </si>
  <si>
    <t>安泰花园小区</t>
  </si>
  <si>
    <t>安泰花园小区改造工程</t>
  </si>
  <si>
    <t>攀桂社区</t>
  </si>
  <si>
    <t>彩虹楼小区</t>
  </si>
  <si>
    <t>彩虹楼小区改造工程</t>
  </si>
  <si>
    <t>环峰东路11号院</t>
  </si>
  <si>
    <t>攀桂片区改造工程</t>
  </si>
  <si>
    <t>环峰南路57号楼</t>
  </si>
  <si>
    <t>城建办宿舍</t>
  </si>
  <si>
    <t>城建办小区改造工程</t>
  </si>
  <si>
    <t>华阳社区</t>
  </si>
  <si>
    <t>世凌大厦小区</t>
  </si>
  <si>
    <t>世凌大厦小区改造工程</t>
  </si>
  <si>
    <t>粮食大厦</t>
  </si>
  <si>
    <t>粮食大厦小区改造工程</t>
  </si>
  <si>
    <t>环峰北路片</t>
  </si>
  <si>
    <t>小商品市场文化馆二粮供电小区改造工程</t>
  </si>
  <si>
    <t>翰林社区</t>
  </si>
  <si>
    <t>2000年以前</t>
  </si>
  <si>
    <t>体委宿舍楼改造工程</t>
  </si>
  <si>
    <t>市政工程队楼</t>
  </si>
  <si>
    <t>市政工程队楼改造工程</t>
  </si>
  <si>
    <t>自来水厂宿舍改造工程</t>
  </si>
  <si>
    <t>云嵋小区</t>
  </si>
  <si>
    <t>云嵋小区等7个小区</t>
  </si>
  <si>
    <t>和县</t>
  </si>
  <si>
    <t>大桥社区新生路</t>
  </si>
  <si>
    <t>道路、雨污分流、停车位、非机动车车棚、充电桩、监控、路灯、外立面出新等</t>
  </si>
  <si>
    <t>基本类、完善类</t>
  </si>
  <si>
    <t>大桥社区文昌南路</t>
  </si>
  <si>
    <t>2000以前</t>
  </si>
  <si>
    <t>鞋帽厂宿舍</t>
  </si>
  <si>
    <t>大桥社区玉带河路</t>
  </si>
  <si>
    <t>教委宿舍</t>
  </si>
  <si>
    <t>二中队</t>
  </si>
  <si>
    <t>大桥社区望江路</t>
  </si>
  <si>
    <t>华旗巷</t>
  </si>
  <si>
    <t>望江楼</t>
  </si>
  <si>
    <t>望江楼等8个小区</t>
  </si>
  <si>
    <t>大桥社区望江路98</t>
  </si>
  <si>
    <t>水产公司宿舍</t>
  </si>
  <si>
    <t>镇淮社区望江路</t>
  </si>
  <si>
    <t>镇淮社区文昌南路</t>
  </si>
  <si>
    <t>望江楼33号楼</t>
  </si>
  <si>
    <t>建筑公司宿舍</t>
  </si>
  <si>
    <t>望江楼50楼</t>
  </si>
  <si>
    <t>望江楼68号楼</t>
  </si>
  <si>
    <t>粮站宿舍</t>
  </si>
  <si>
    <t>镇淮社区环城东路</t>
  </si>
  <si>
    <t>种子公司宿舍等7个小区</t>
  </si>
  <si>
    <t>共义社区迎江路</t>
  </si>
  <si>
    <t>一小宿舍楼</t>
  </si>
  <si>
    <t>镇淮社区历阳东路</t>
  </si>
  <si>
    <t>工商所</t>
  </si>
  <si>
    <t>横江社区半枝梅路</t>
  </si>
  <si>
    <t>幼儿师范宿舍</t>
  </si>
  <si>
    <t>横江社区文昌南路</t>
  </si>
  <si>
    <t>DG广场A区</t>
  </si>
  <si>
    <t>朝阳社区文昌路</t>
  </si>
  <si>
    <t>商住</t>
  </si>
  <si>
    <t>DG广场B区</t>
  </si>
  <si>
    <t>邮政局宿舍</t>
  </si>
  <si>
    <t>温馨园小区</t>
  </si>
  <si>
    <t>当涂县2023年老旧小区改造项目</t>
  </si>
  <si>
    <t>当涂县</t>
  </si>
  <si>
    <t>凌云社区</t>
  </si>
  <si>
    <t>解困房</t>
  </si>
  <si>
    <t>外墙出新、楼道整治、雨污分流、道路白加黑、增设机动车、非机动车停车位、增设非机动车车棚及充电设施、调整修剪绿化、增设路灯、监控、增设健身器材、杆线整治、适老化改造、屋面检修、小区周边人行道铺装更新、商铺门头改造；及海绵城市改造、城市更新等改造内容。</t>
  </si>
  <si>
    <t>基本型</t>
  </si>
  <si>
    <t>马军寨一村</t>
  </si>
  <si>
    <t>东大社区</t>
  </si>
  <si>
    <t>商品房、安置房</t>
  </si>
  <si>
    <t>马军寨二村</t>
  </si>
  <si>
    <t>大城坊三村</t>
  </si>
  <si>
    <t>原县医院宿舍区</t>
  </si>
  <si>
    <t>姑孰社区</t>
  </si>
  <si>
    <t>89个</t>
  </si>
  <si>
    <t>52个</t>
  </si>
  <si>
    <t>市（区、县）：芜湖市</t>
  </si>
  <si>
    <t>味精厂宿舍</t>
  </si>
  <si>
    <t>镜湖区</t>
  </si>
  <si>
    <t>大砻坊街道金马门社区</t>
  </si>
  <si>
    <t>雨污水疏通、外立面修缮、楼道出新、道路提升、楼道灯增设等</t>
  </si>
  <si>
    <t>燃料厂宿舍</t>
  </si>
  <si>
    <t>商校宿舍</t>
  </si>
  <si>
    <t>江南新村</t>
  </si>
  <si>
    <t>江南新村片区</t>
  </si>
  <si>
    <t>范罗山街道健康路社区</t>
  </si>
  <si>
    <t>雨污水疏通、外立面修缮、楼道出新、道路提升、楼道灯增设、小区绿化增补等</t>
  </si>
  <si>
    <t>天置山庄南北区</t>
  </si>
  <si>
    <t>天置山庄片区</t>
  </si>
  <si>
    <t>赭山街道黄果山社区</t>
  </si>
  <si>
    <t>金鼎花园</t>
  </si>
  <si>
    <t>金鼎花园片区</t>
  </si>
  <si>
    <t>赭山街道官山社区</t>
  </si>
  <si>
    <t>华联新村</t>
  </si>
  <si>
    <t>华联新村片区</t>
  </si>
  <si>
    <t>赭麓街道车站社区</t>
  </si>
  <si>
    <t>赭山东路77号院</t>
  </si>
  <si>
    <t>赭麓街道</t>
  </si>
  <si>
    <t>香苑1号楼</t>
  </si>
  <si>
    <t>富通园片区</t>
  </si>
  <si>
    <t>弋矶山街道春江社区</t>
  </si>
  <si>
    <t>富通园</t>
  </si>
  <si>
    <t>园丁二期</t>
  </si>
  <si>
    <t>汀棠街道园丁社区</t>
  </si>
  <si>
    <t>雨污水疏通、外立面修缮、楼道出新、道路改造提升（拓宽）、楼道灯增设、小区绿化增补、树木修剪、增加地上停车位，改造小区广场、增设大门道闸，增加棚内充电桩等</t>
  </si>
  <si>
    <t>泰瑞小区</t>
  </si>
  <si>
    <t>汀棠街道望江苑社区</t>
  </si>
  <si>
    <t>雨污水疏通、外立面修缮、楼道出新、道路提升、健身器材地面增设塑胶、车棚破旧需要改造等</t>
  </si>
  <si>
    <t>香山综合楼</t>
  </si>
  <si>
    <t>汀棠街道长宁社区</t>
  </si>
  <si>
    <t>银苑小区</t>
  </si>
  <si>
    <t>张家山街道邢家山社区</t>
  </si>
  <si>
    <t>雨污水疏通、外立面修缮、下水管道更换、楼道出新、道路提升、楼道灯增设、节能改造、小区绿化增补、单元门更换等</t>
  </si>
  <si>
    <t>后家山庄</t>
  </si>
  <si>
    <t>后家山庄片区</t>
  </si>
  <si>
    <t>张家山街道洗布山社区</t>
  </si>
  <si>
    <t>西洋里小区</t>
  </si>
  <si>
    <t>西洋里小区片区</t>
  </si>
  <si>
    <t>张家山街道西洋里社区</t>
  </si>
  <si>
    <t>雨污水疏通、道路提升、下水管道更换、楼道灯增设、小区绿化增补、增设停车位、楼道出新、节能改造、外立面出新、单元门更换等</t>
  </si>
  <si>
    <t>邢家山18号院</t>
  </si>
  <si>
    <t>1965年</t>
  </si>
  <si>
    <t>东郊路144号院</t>
  </si>
  <si>
    <t>张家山街道文化路社区</t>
  </si>
  <si>
    <t>邢家山9号院</t>
  </si>
  <si>
    <t>1973年</t>
  </si>
  <si>
    <t>葛家山11号</t>
  </si>
  <si>
    <t>新家巷1号</t>
  </si>
  <si>
    <t>1979年</t>
  </si>
  <si>
    <t>新家巷2号</t>
  </si>
  <si>
    <t>杨家门家属区</t>
  </si>
  <si>
    <t>广福路8号院</t>
  </si>
  <si>
    <t>天门山街道</t>
  </si>
  <si>
    <t>安徽工程大学老教工宿舍</t>
  </si>
  <si>
    <t>鸠江区</t>
  </si>
  <si>
    <t>官陡街道神南社区</t>
  </si>
  <si>
    <t>房改房和公租房</t>
  </si>
  <si>
    <t>外墙约33456.7㎡、内墙（指走廊、楼梯道）约10691.1㎡改造出新（真石漆）；屋顶渗漏处理、落水管更换，部分破损的防盗窗、木质窗户、晾衣架拆除及更换，单元口美好及健身广场1处，人行道改造，垃圾分类2处，弱电下地等。</t>
  </si>
  <si>
    <t>二航小区</t>
  </si>
  <si>
    <t>湾里街道合南社区</t>
  </si>
  <si>
    <t>1、屋面修缮2、立面整治3、线路整改4、新建停车位5、智能安防6、绿化提升等</t>
  </si>
  <si>
    <t>湾里新村北区</t>
  </si>
  <si>
    <t>双翼花园北区</t>
  </si>
  <si>
    <t>蓝天社区</t>
  </si>
  <si>
    <t>1、屋面维修防水2、立面整治及保温3、室内漏水维修4、室内外给水及雨污水5、小区供配电6、室内电路维修7、新建停车位8、智能安防9、绿化提升10、新增停车位充电桩11、适老化12、体育运动器材设施13、新增电梯14、结构加固</t>
  </si>
  <si>
    <t>香樟小区</t>
  </si>
  <si>
    <t>清水清苑</t>
  </si>
  <si>
    <t>停车位改造、路灯改造，路面提升，墙面楼道出新，等基础设施改造和提升改造</t>
  </si>
  <si>
    <t>钱桥小区</t>
  </si>
  <si>
    <t>官陡街道观岚社区</t>
  </si>
  <si>
    <t>1.阳台下水改造；2.增加路灯；3.监控设施；3.增设停车位；4.道路改造等；5.小区围墙修复；6.楼栋内外出新；7.值班室修复；8.垃圾分类等</t>
  </si>
  <si>
    <t>烟厂二区</t>
  </si>
  <si>
    <t>中南街道利民路两侧零散小区零片改造工程</t>
  </si>
  <si>
    <t>弋江区</t>
  </si>
  <si>
    <t>中南街道西利民社区</t>
  </si>
  <si>
    <t>1992年</t>
  </si>
  <si>
    <t>雨污分流改造、弱电缆线归集、楼道粉刷、楼道灯、绿化、道路刚改柔、海绵城市改造、新增停车位（含新能源汽车停车位）；健身器材、宣传栏、增设小区内照明设施、增设安防监控、单元防盗门、建筑外立面改造、增设休闲景观设施等。</t>
  </si>
  <si>
    <t>烟厂三区</t>
  </si>
  <si>
    <t>中南街道滨江社区</t>
  </si>
  <si>
    <t>1988年</t>
  </si>
  <si>
    <t>城管宿舍</t>
  </si>
  <si>
    <t>中南街道芜南社区</t>
  </si>
  <si>
    <t>1989年</t>
  </si>
  <si>
    <t>月河星城</t>
  </si>
  <si>
    <t>南瑞街道南街社区</t>
  </si>
  <si>
    <t>针对月河星城老旧小区，进行雨污分流、人防、内街、外立面、监控、停车位、居民休闲设施等老旧小区改造</t>
  </si>
  <si>
    <t>九龙新村</t>
  </si>
  <si>
    <t>澛港街道汇成社区</t>
  </si>
  <si>
    <t>雨污分流改造、道路刚改柔、海绵城市改造、新增停车位（含新能源汽车停车位）；增设小区内照明设施、增设安防监控、建筑外立面改造、屋面渗漏维修、增设休闲景观设施等。</t>
  </si>
  <si>
    <t>武警部队家属区</t>
  </si>
  <si>
    <t>武警部队家属区改造工程</t>
  </si>
  <si>
    <t>中南街道</t>
  </si>
  <si>
    <t>雨污水管网分离、道路改造、外立面出新、消防通道改造、 楼道出新，楼道灯及扶手换新、小区绿化改造、新建停车位、屋面漏水维修等。</t>
  </si>
  <si>
    <t>金峨路片区</t>
  </si>
  <si>
    <t>金峨路片区改造工程</t>
  </si>
  <si>
    <t>繁昌区</t>
  </si>
  <si>
    <t>繁阳镇</t>
  </si>
  <si>
    <t>雨污分流、屋面整治、立面整治、楼道整治、道路整治、杆线整治、违建拆除、增设机动车停车位（充电桩）、增设非机动车停车棚、安防消防、适老化、节能化、海绵化、环境绿化亮化、垃圾分类等</t>
  </si>
  <si>
    <t>峨溪路片区</t>
  </si>
  <si>
    <t>峨溪路片区改造工程</t>
  </si>
  <si>
    <t>春谷路片区</t>
  </si>
  <si>
    <t>春谷路片区改造工程</t>
  </si>
  <si>
    <t>迎春路片区</t>
  </si>
  <si>
    <t>迎春路片区改造工程</t>
  </si>
  <si>
    <t>环城西路片区</t>
  </si>
  <si>
    <t>环城西路片区改造工程</t>
  </si>
  <si>
    <t>海螺一区</t>
  </si>
  <si>
    <t>迎春西路片区改造工程</t>
  </si>
  <si>
    <t>四中宿舍</t>
  </si>
  <si>
    <t>林友小区</t>
  </si>
  <si>
    <t>毅达小区</t>
  </si>
  <si>
    <t>建邺小区</t>
  </si>
  <si>
    <t>区烟草公司宿舍
（沿河路）</t>
  </si>
  <si>
    <t>1986年</t>
  </si>
  <si>
    <t>区文物局宿舍</t>
  </si>
  <si>
    <t>栖霞小区</t>
  </si>
  <si>
    <t>制药厂宿舍
（城关三小附近）</t>
  </si>
  <si>
    <t>金安花园</t>
  </si>
  <si>
    <t>西苑小区</t>
  </si>
  <si>
    <t>皮件厂宿舍</t>
  </si>
  <si>
    <t>新世纪花园</t>
  </si>
  <si>
    <t>2003年</t>
  </si>
  <si>
    <t>龙亭新村</t>
  </si>
  <si>
    <t>阳光花园片区改造工程</t>
  </si>
  <si>
    <t>金桥四区</t>
  </si>
  <si>
    <t>金桥五区</t>
  </si>
  <si>
    <t>大修厂宿舍</t>
  </si>
  <si>
    <t>繁阳二区</t>
  </si>
  <si>
    <t>繁阳三区</t>
  </si>
  <si>
    <t>建材装饰城</t>
  </si>
  <si>
    <t>阳光花园A、B区</t>
  </si>
  <si>
    <t>春江苑小区</t>
  </si>
  <si>
    <t>春江苑片区改造工程</t>
  </si>
  <si>
    <t>湾沚区</t>
  </si>
  <si>
    <t>湾沚镇罗保社区</t>
  </si>
  <si>
    <t>水电路气设施改造，增设停车位，绿化规整，增设物业用房，增设养老托幼配套设施</t>
  </si>
  <si>
    <t>经济适用房小区</t>
  </si>
  <si>
    <t>湾沚镇华庆社区</t>
  </si>
  <si>
    <t>小康路小区</t>
  </si>
  <si>
    <t>水厂路片区改造工程</t>
  </si>
  <si>
    <t>水电路气设施改造，增设停车位、垃圾分类亭，绿化规整、</t>
  </si>
  <si>
    <t>富源小区</t>
  </si>
  <si>
    <t>供销社宿舍小区</t>
  </si>
  <si>
    <t>供销社片区改造工程</t>
  </si>
  <si>
    <t>湾沚镇前进社区</t>
  </si>
  <si>
    <t>水电路气、外立面等设施改造、增设停车位、垃圾分类亭等配套设施</t>
  </si>
  <si>
    <t>物资小区</t>
  </si>
  <si>
    <t>美食村片区改造工程</t>
  </si>
  <si>
    <t>水电路气、外立面、停车位垃圾分类亭等配套设施改造</t>
  </si>
  <si>
    <t>棉麻公司宿舍小区</t>
  </si>
  <si>
    <t>沚津影都小区</t>
  </si>
  <si>
    <t>津苑片区改造工程</t>
  </si>
  <si>
    <t>水电路气、外立面等设施改造、增设停车位等配套设施</t>
  </si>
  <si>
    <t>电力宿舍小区</t>
  </si>
  <si>
    <t>电力宿舍片区改造工程</t>
  </si>
  <si>
    <t>湾沚镇东湖社区</t>
  </si>
  <si>
    <t>水电路气、外立面、停车位、物业用房、垃圾分类亭等配套设施改造</t>
  </si>
  <si>
    <t>邮电局宿舍小区</t>
  </si>
  <si>
    <t>邮电宿舍片区改造工程</t>
  </si>
  <si>
    <t>水电路气、外立面、增设停车位、垃圾分类亭等设施改造</t>
  </si>
  <si>
    <t>迎暄园小区</t>
  </si>
  <si>
    <t>三山经开区迎暄园小区改造及基础设施完善工程</t>
  </si>
  <si>
    <t>三山经开区</t>
  </si>
  <si>
    <t>保定街道</t>
  </si>
  <si>
    <t>宅单体外立面改造、强弱电线路整理、小区内雨污水管道维修改造（实现全部雨污分流），路面刚改柔、单元门改造、健身广场、停车位（含充电桩）改造及其它附属配套设施（含“雪亮工程”等智慧化）改造等</t>
  </si>
  <si>
    <t>天门花园</t>
  </si>
  <si>
    <t>龙山街道天门社区</t>
  </si>
  <si>
    <t>1、楼栋外墙面维修。
2、更换楼栋单元门禁系统。
3、楼栋住户阳台栏杆及晾衣架统一更换。
4、小区道路破损维修、人行道维修以及增加绿化面积。
5、各楼栋增设电瓶车停车棚及充电桩。
6、小区景观塘周边护栏更换及绿化美化、人行道维修。
7、完善天门花园地下车库排水系统。
8、增设健身器材。
9、维修更换更换小区内道路路灯。
10、小区主要出入口增设监控设备。
11、规划增设机动车停车位。
12、小区楼栋四周下水管道维修清理。
13、统一更换点亮单元楼道灯及墙面刷白。
14、雨污水管网改造升级。15、适老化改造</t>
  </si>
  <si>
    <t>龙山花园</t>
  </si>
  <si>
    <t>龙山街道红星社区</t>
  </si>
  <si>
    <t>1、楼栋外墙面脱落维修。
2、小区道路更换成沥青路面、合理规划人行小道、增加绿化面积，维护补种绿化植被。
3、楼栋间增设电瓶车停车棚及充电桩。
4、小区增设健身广场及健身器材。
5、小区主要出入口增设监控设施。
6、增设完善机动车停车位。
7、楼栋四周下水管道维修清理。
8、统一更换点亮单元楼道灯及墙面刷白。
9、小区水压较小，增设蓄水池                                   10、适老化改造</t>
  </si>
  <si>
    <t>同心一期</t>
  </si>
  <si>
    <t>无为市2023年城镇老旧小区改造项目</t>
  </si>
  <si>
    <t>无为市</t>
  </si>
  <si>
    <t>同心社区</t>
  </si>
  <si>
    <t>改造内容分为基础类、完善类、提升类3类，对供水、排水、供电、弱电、道路、供气、消防、安防、生活垃圾、通信等市政配套基础设施，小区内建筑物屋面、外墙、楼梯等公共部位、以及养老、文化、教育、卫生、托育、体育、快递、社会治安等公共服务设施进行改造。同时拆除违法建设，整治小区及周边绿化，改造提升小区建筑节能、照明、适老设施、无障碍设施、停车库（场）、非机动车及汽车充电设施、物业用房、公厕智慧化设施等。</t>
  </si>
  <si>
    <t>御景苑</t>
  </si>
  <si>
    <t>凌风山庄</t>
  </si>
  <si>
    <t>太平社区</t>
  </si>
  <si>
    <t>城东小区</t>
  </si>
  <si>
    <t>金谷小区</t>
  </si>
  <si>
    <t>五华社区</t>
  </si>
  <si>
    <t>金属公司宿舍</t>
  </si>
  <si>
    <t>南苑小区</t>
  </si>
  <si>
    <t>食品公司宿舍</t>
  </si>
  <si>
    <t>万厦综合楼</t>
  </si>
  <si>
    <t>棉纺厂宿舍</t>
  </si>
  <si>
    <t>西苑社区</t>
  </si>
  <si>
    <t>水苑小区</t>
  </si>
  <si>
    <t>南方商厦</t>
  </si>
  <si>
    <t>党校开发楼</t>
  </si>
  <si>
    <t>芝山社区</t>
  </si>
  <si>
    <t>濡洲综合大厦</t>
  </si>
  <si>
    <t>文景社区</t>
  </si>
  <si>
    <t>九洲东小区</t>
  </si>
  <si>
    <t>九洲花园西</t>
  </si>
  <si>
    <t>无中宿舍综合楼</t>
  </si>
  <si>
    <t>龙凤小区</t>
  </si>
  <si>
    <t>泰山社区</t>
  </si>
  <si>
    <t>龙口小区</t>
  </si>
  <si>
    <t>都市花园</t>
  </si>
  <si>
    <t>金河社区</t>
  </si>
  <si>
    <t>金典佳园</t>
  </si>
  <si>
    <t>土地所宿舍</t>
  </si>
  <si>
    <t>檀建综合楼</t>
  </si>
  <si>
    <t>金城花园</t>
  </si>
  <si>
    <t>水榭花都</t>
  </si>
  <si>
    <t>104个</t>
  </si>
  <si>
    <t>49个</t>
  </si>
  <si>
    <t>市（区、县）：宣城市</t>
  </si>
  <si>
    <t>九州市场F区</t>
  </si>
  <si>
    <t>九州市场F区改造项目</t>
  </si>
  <si>
    <t>宣城市宣州区</t>
  </si>
  <si>
    <t>济川街道济川社区</t>
  </si>
  <si>
    <t>主要改造内容包括雨污分流、小区监控及照明、燃气改造、小区道路修缮、绿化工程、“适老化”改造、增设停车位等</t>
  </si>
  <si>
    <t>中心菜场小区</t>
  </si>
  <si>
    <t>中心菜场小区改造项目</t>
  </si>
  <si>
    <t>鳌峰街道宝城社区</t>
  </si>
  <si>
    <t>状元府东西组团</t>
  </si>
  <si>
    <t>状元府及周边片区改造项目</t>
  </si>
  <si>
    <t>西林街道西林社区</t>
  </si>
  <si>
    <t>中山后路</t>
  </si>
  <si>
    <t>杨村煤矿小区</t>
  </si>
  <si>
    <t>杨村煤矿小区改造项目</t>
  </si>
  <si>
    <t>澄江街道思佳社区</t>
  </si>
  <si>
    <t>水泥厂宿舍</t>
  </si>
  <si>
    <t>水泥厂宿舍及周边片区改造项目</t>
  </si>
  <si>
    <t>西林街道  昭亭社区</t>
  </si>
  <si>
    <t>相看楼</t>
  </si>
  <si>
    <t>国税局宿舍（东）</t>
  </si>
  <si>
    <t>新建宿舍</t>
  </si>
  <si>
    <t>思佳花园（一期）</t>
  </si>
  <si>
    <t>思佳花园（一期）改造项目</t>
  </si>
  <si>
    <t>区法院宿舍</t>
  </si>
  <si>
    <t>区法院宿舍改造项目</t>
  </si>
  <si>
    <t>昭亭路以东、中山西路以北周边片区改造项目</t>
  </si>
  <si>
    <t>新华书店宿舍</t>
  </si>
  <si>
    <t>教办宿舍</t>
  </si>
  <si>
    <t>一建宿舍</t>
  </si>
  <si>
    <t>东干渠宿舍</t>
  </si>
  <si>
    <t>飞彩新村</t>
  </si>
  <si>
    <t>飞彩新村及周边片区改造项目</t>
  </si>
  <si>
    <t>西林街道城西社区</t>
  </si>
  <si>
    <t>工行108套小区</t>
  </si>
  <si>
    <t>聚业小区</t>
  </si>
  <si>
    <t>聚业小区及周边片区改造项目</t>
  </si>
  <si>
    <t>棉麻公司宿舍</t>
  </si>
  <si>
    <t>昂开发</t>
  </si>
  <si>
    <t>春归西苑</t>
  </si>
  <si>
    <t>外贸巷以西片区改造项目</t>
  </si>
  <si>
    <t>外贸巷宿舍</t>
  </si>
  <si>
    <t>春归东苑1#、2#楼</t>
  </si>
  <si>
    <t>春归东苑及周边片区改造项目</t>
  </si>
  <si>
    <t>华榕小区</t>
  </si>
  <si>
    <t>状元中路C、D、E楼</t>
  </si>
  <si>
    <t>大钟A楼</t>
  </si>
  <si>
    <t>元宝新村</t>
  </si>
  <si>
    <t>元宝新村改造项目</t>
  </si>
  <si>
    <t>鳌峰街道锦城社区</t>
  </si>
  <si>
    <t>粮食局宿舍及周边片区改造项目</t>
  </si>
  <si>
    <t>宣宁商场小区</t>
  </si>
  <si>
    <t>宣宁商场小区及周边片区改造项目</t>
  </si>
  <si>
    <t>万客隆宿舍</t>
  </si>
  <si>
    <t>医药局宿舍</t>
  </si>
  <si>
    <t>商务局宿舍</t>
  </si>
  <si>
    <t>石油公司宿舍</t>
  </si>
  <si>
    <t>石油公司宿舍及周边片区改造项目</t>
  </si>
  <si>
    <t>西林街道九同社区</t>
  </si>
  <si>
    <t>煤炭局宿舍</t>
  </si>
  <si>
    <t>九同大院宿舍</t>
  </si>
  <si>
    <t>锦绣苑</t>
  </si>
  <si>
    <t>锦绣苑及周边片区改造项目</t>
  </si>
  <si>
    <t>金山小区</t>
  </si>
  <si>
    <t>富春花苑</t>
  </si>
  <si>
    <t>富春花苑及周边片区改造项目</t>
  </si>
  <si>
    <t>实验小学宿舍</t>
  </si>
  <si>
    <t>中心医院宿舍</t>
  </si>
  <si>
    <t>中心医院宿舍及工会宿舍改造项目</t>
  </si>
  <si>
    <t>鳌峰街道    阳德社区</t>
  </si>
  <si>
    <t>工会宿舍</t>
  </si>
  <si>
    <t>人保宿舍</t>
  </si>
  <si>
    <t>人保宿舍及外贸局宿舍改造项目</t>
  </si>
  <si>
    <t>外贸局宿舍</t>
  </si>
  <si>
    <t>宣宝小区</t>
  </si>
  <si>
    <t>宣宝小区改造项目</t>
  </si>
  <si>
    <t>鳌峰街道绿锦社区</t>
  </si>
  <si>
    <t>西林二村</t>
  </si>
  <si>
    <t>西林二村（含粉厂油厂宿舍）改造项目</t>
  </si>
  <si>
    <t>粉厂油厂宿舍</t>
  </si>
  <si>
    <t>家俱城小区</t>
  </si>
  <si>
    <t>家俱城小区改造项目</t>
  </si>
  <si>
    <t>金碧花园小区</t>
  </si>
  <si>
    <t>金碧花园小区改造项目</t>
  </si>
  <si>
    <t>西林街道昭亭社区</t>
  </si>
  <si>
    <t>鸿翔小区</t>
  </si>
  <si>
    <t>鸿翔小区老旧小区整治改造项目</t>
  </si>
  <si>
    <t>郎溪县</t>
  </si>
  <si>
    <t>郎步街道建平社区</t>
  </si>
  <si>
    <t>雨污分流、道路、路灯、弱电线路整治、安防监控、消防、绿化等</t>
  </si>
  <si>
    <t>职高宿舍</t>
  </si>
  <si>
    <t>职高宿舍老旧小区整治改造项目</t>
  </si>
  <si>
    <t>郎步街道中港社区</t>
  </si>
  <si>
    <t>郎涛路69</t>
  </si>
  <si>
    <t>郎涛路69号老旧小区整治改造项目</t>
  </si>
  <si>
    <t>郎川街道祥兴社区</t>
  </si>
  <si>
    <t>劳动局宿舍老旧小区整治改造项目</t>
  </si>
  <si>
    <t>健康巷宿舍</t>
  </si>
  <si>
    <t>健康巷宿舍老旧小区整治改造项目</t>
  </si>
  <si>
    <t>郎步街道中山社区</t>
  </si>
  <si>
    <t>石油公司、油厂宿舍区域</t>
  </si>
  <si>
    <t>石油公司、油厂宿舍区域整治改造项目</t>
  </si>
  <si>
    <t>广电局宿舍老旧小区整治改造项目</t>
  </si>
  <si>
    <t>教师进修学校宿舍</t>
  </si>
  <si>
    <t>教师进修学校宿舍老旧小区整治改造项目</t>
  </si>
  <si>
    <t>变电小区</t>
  </si>
  <si>
    <t>宁国市</t>
  </si>
  <si>
    <t>西津街道城中社区</t>
  </si>
  <si>
    <t>道路硬化，雨污水分流、供水管网等</t>
  </si>
  <si>
    <t>西津街道城东社区</t>
  </si>
  <si>
    <t>农资公司宿舍小区</t>
  </si>
  <si>
    <t>亚运楼小区</t>
  </si>
  <si>
    <t>妇联宿舍小区</t>
  </si>
  <si>
    <t>上海花园A区</t>
  </si>
  <si>
    <t>西津街道城西社区</t>
  </si>
  <si>
    <t>三建公司宿舍</t>
  </si>
  <si>
    <t>西津街道城北社区</t>
  </si>
  <si>
    <t>绿宝花园城一期</t>
  </si>
  <si>
    <t>农机校宿舍</t>
  </si>
  <si>
    <t>南山街道南河社区</t>
  </si>
  <si>
    <t>恒祥公寓</t>
  </si>
  <si>
    <t>南山街道创业社区</t>
  </si>
  <si>
    <t>津中教师楼（八层）</t>
  </si>
  <si>
    <t>西津街道北园社区</t>
  </si>
  <si>
    <t>津东小区</t>
  </si>
  <si>
    <t>宏佳花苑</t>
  </si>
  <si>
    <t>普天小区</t>
  </si>
  <si>
    <t>柏枝西巷二期</t>
  </si>
  <si>
    <t>2000年之前</t>
  </si>
  <si>
    <t>城北片区（李村、名仕园、怡康园等及周边区域）</t>
  </si>
  <si>
    <t>西津街道北园社区金桥社区</t>
  </si>
  <si>
    <t>安阳楼</t>
  </si>
  <si>
    <t>南山街道城南社区</t>
  </si>
  <si>
    <t>清华观及周边区域</t>
  </si>
  <si>
    <t>自建房、商品房</t>
  </si>
  <si>
    <t>津南小康村及周边区域</t>
  </si>
  <si>
    <t>桃园新村周边区域</t>
  </si>
  <si>
    <t>美都阳光小区</t>
  </si>
  <si>
    <t>河沥商贸街</t>
  </si>
  <si>
    <t>河沥溪街道桥东社区</t>
  </si>
  <si>
    <t>人民银行宿舍</t>
  </si>
  <si>
    <t>桃花潭中路片区改造工程</t>
  </si>
  <si>
    <t>泾县</t>
  </si>
  <si>
    <t>山口社区</t>
  </si>
  <si>
    <t>道路修缮、出入口提升改造、配套室外设施、雨污水管网、绿化、路灯、环卫设施及屋面、立面修复等。</t>
  </si>
  <si>
    <t>烟草公司宿舍</t>
  </si>
  <si>
    <t>道路修缮、雨污水管网、绿化、路灯、环卫设施及屋面、立面修复等。</t>
  </si>
  <si>
    <t>安正楼宿舍</t>
  </si>
  <si>
    <t>检察院宿舍改造工程</t>
  </si>
  <si>
    <t>幕桥社区</t>
  </si>
  <si>
    <t>道路修缮、出入口提升改造、配套功能用房建设、配套功能用房建设、配套室外设施、雨污水管网、绿化、路灯、环卫设施及屋面等。</t>
  </si>
  <si>
    <t>职高宿舍改造工程</t>
  </si>
  <si>
    <t>百园社区</t>
  </si>
  <si>
    <t>道路修缮、停车位修缮补充、出入口提升改造、配套功能用房建设、配套室外设施、雨污水管网、绿化、路灯、环卫设施及屋面、立面修复等。</t>
  </si>
  <si>
    <t>华伟大院</t>
  </si>
  <si>
    <t>华伟大院改造工程</t>
  </si>
  <si>
    <t>道路修缮、出入口提升改造、配套功能用房建设、配套室外设施、雨污水管网、绿化、路灯、环卫设施及屋面、立面修复等</t>
  </si>
  <si>
    <t>太平湖商城住宅区</t>
  </si>
  <si>
    <t>太平湖商城住宅区改造工程</t>
  </si>
  <si>
    <t>道路修缮、停车位修缮补充、出入口提升改造、配套功能用房建设、配套室外设施、雨污水管网、绿化、路灯、环卫设施及屋面等。</t>
  </si>
  <si>
    <t>汇金公寓</t>
  </si>
  <si>
    <t>汇金公寓改造工程</t>
  </si>
  <si>
    <t>皖南第一街</t>
  </si>
  <si>
    <t>皖南第一街改造工程</t>
  </si>
  <si>
    <t>城南、百园社区</t>
  </si>
  <si>
    <t>道路修缮、停车位修缮补充、配套功能用房建设、出入口提升改造、配套室外设施、雨污水管网、绿化、路灯、环卫设施及屋面、立面修复等。</t>
  </si>
  <si>
    <t>泾秀苑</t>
  </si>
  <si>
    <t>泾秀苑改造工程</t>
  </si>
  <si>
    <t>供电公司宿舍</t>
  </si>
  <si>
    <t>青弋江北路片区改造工程</t>
  </si>
  <si>
    <t>道路修缮、出入口提升改造、配套室外设施、雨污水管网、绿化、路灯、环卫设施及屋面、立面修复等</t>
  </si>
  <si>
    <t>干警楼宿舍</t>
  </si>
  <si>
    <t>造纸厂宿舍</t>
  </si>
  <si>
    <t>造纸厂宿舍改造工程</t>
  </si>
  <si>
    <t>水西社区</t>
  </si>
  <si>
    <t>道路修缮、出入口提升改造、停车场建设、配套功能用房建设、配套室外设施、雨污水管网、绿化、路灯、环卫设施等。</t>
  </si>
  <si>
    <t>农机厂宿舍</t>
  </si>
  <si>
    <t>农机厂宿舍改造工程</t>
  </si>
  <si>
    <t>道路修缮、停车位修缮补充、配套功能用房建设、出入口提升改造、配套室外设施、雨污水管网、绿化、路灯、环卫设施等</t>
  </si>
  <si>
    <t>牌坊巷工行宿舍</t>
  </si>
  <si>
    <t>西苑新村</t>
  </si>
  <si>
    <t>绩溪县2023年老旧小区来苏片区改造项目</t>
  </si>
  <si>
    <t>绩溪县</t>
  </si>
  <si>
    <t>来苏社区</t>
  </si>
  <si>
    <t>充电桩、照明、杆线整治、消防设施、墙体翻新、垃圾分类、绿化、供、排水管网、安防、娱乐健身场所、停车场等</t>
  </si>
  <si>
    <t>基础完善类</t>
  </si>
  <si>
    <t>将军山庄(包含杰树坞）</t>
  </si>
  <si>
    <t>西门岭小区</t>
  </si>
  <si>
    <t>龙腾广场</t>
  </si>
  <si>
    <t>古林小区</t>
  </si>
  <si>
    <t>绩溪县2023年老旧小区五龙片区改造项目</t>
  </si>
  <si>
    <t>五龙社区</t>
  </si>
  <si>
    <t>北门新村</t>
  </si>
  <si>
    <t>黄山链条厂宿舍庙子坞</t>
  </si>
  <si>
    <t>绩溪县2023年老旧小区东山片区改造项目</t>
  </si>
  <si>
    <t>东山社区</t>
  </si>
  <si>
    <t>充电桩、照明、杆线整治、消防设施、墙体翻新、垃圾分类、供、排水管网、绿化、安防、娱乐健身场所、停车场等</t>
  </si>
  <si>
    <t>黄山供电宿舍</t>
  </si>
  <si>
    <t>后外村</t>
  </si>
  <si>
    <t>梓潼小区</t>
  </si>
  <si>
    <t>绸厂宿舍</t>
  </si>
  <si>
    <t>柏枝新村</t>
  </si>
  <si>
    <t>绩溪县2023年老旧小区柏枝新村改造项目</t>
  </si>
  <si>
    <t>霞涧社区
凤灵社区</t>
  </si>
  <si>
    <t>杨柳花园小区（含图书馆后）</t>
  </si>
  <si>
    <t>绩溪县2023年老旧小区杨柳片区改造项目</t>
  </si>
  <si>
    <t>杨柳社区</t>
  </si>
  <si>
    <t>自建房、房改房、商品房</t>
  </si>
  <si>
    <t>充电桩、照明、杆线整治、消防设施、墙体翻新、垃圾分类、绿化、安防、供、排水管网、娱乐健身场所、停车场等</t>
  </si>
  <si>
    <t>安吉广场内制革厂宿舍</t>
  </si>
  <si>
    <t>四七一宿舍</t>
  </si>
  <si>
    <t>木街新村（含车站新村）</t>
  </si>
  <si>
    <t>自建房、房改房</t>
  </si>
  <si>
    <t>文化大楼</t>
  </si>
  <si>
    <t>梓山市场片区</t>
  </si>
  <si>
    <t>旌德县</t>
  </si>
  <si>
    <t>旌阳镇南门社区</t>
  </si>
  <si>
    <t>墙面屋面破损，工程管线老化，路面局部破损，消防安防设施不足，绿化景观品质较低，停车严重不足，无障碍设施缺乏，无休闲健身设施。</t>
  </si>
  <si>
    <t>基础、完善兼提升类</t>
  </si>
  <si>
    <t>梓山市场</t>
  </si>
  <si>
    <t>解放街39号</t>
  </si>
  <si>
    <t>原规划局旁宿舍</t>
  </si>
  <si>
    <t>黄家井40号</t>
  </si>
  <si>
    <t>食品厂宿舍</t>
  </si>
  <si>
    <t>五交化宿舍</t>
  </si>
  <si>
    <t>监控改造、屋面防水维修、外立面改造</t>
  </si>
  <si>
    <t>粮食车队宿舍</t>
  </si>
  <si>
    <t>两河片区</t>
  </si>
  <si>
    <t>旌阳镇河东社区</t>
  </si>
  <si>
    <t>增设燃气管道、强弱电下地、外立面出新、污供水改造、房顶渗水翻新改造</t>
  </si>
  <si>
    <t>砩石矿宿舍</t>
  </si>
  <si>
    <t>庙首林场宿舍</t>
  </si>
  <si>
    <t>旌德中学宿舍</t>
  </si>
  <si>
    <t>屋面防水改造</t>
  </si>
  <si>
    <t>132个</t>
  </si>
  <si>
    <t>74个</t>
  </si>
  <si>
    <t>市（区、县）：铜陵市</t>
  </si>
  <si>
    <t>五松东村</t>
  </si>
  <si>
    <t>五松片区老旧小区改造工程</t>
  </si>
  <si>
    <t>铜陵市铜官区</t>
  </si>
  <si>
    <t>五松社区</t>
  </si>
  <si>
    <t>违章拆除；道路等设施整治；绿化提升；管网整治；增设停车位、充电桩；楼道粉刷，楼梯扶手、楼道灯维修；架空线缆整治；存量用房改造；外立面改造；公共服务功能完善。</t>
  </si>
  <si>
    <t>五松新村</t>
  </si>
  <si>
    <t>违章拆除；道路等设施整治；绿化提升；管网整治；增设停车位、充电桩；楼道粉刷，楼梯扶手、楼道灯维修；架空线缆整治；公共服务功能完善。</t>
  </si>
  <si>
    <t>长淮新村</t>
  </si>
  <si>
    <t>违章拆除；道路等设施整治；绿化提升；管网整治；增设停车位、充电桩；楼道粉刷，楼梯扶手、楼道灯维修；架空线缆整治；文化展示宣传墙；存量用房改造；公共服务功能完善。</t>
  </si>
  <si>
    <t>跃进西村</t>
  </si>
  <si>
    <t>滨江片区老旧小区改造工程</t>
  </si>
  <si>
    <t>滨江社区</t>
  </si>
  <si>
    <t>违章拆除；道路等设施整治；绿化提升；管网整治；增设停车位、充电桩；楼道粉刷，楼梯扶手、楼道灯维修；架空线缆整治；全龄活动广场改造；公共服务功能完善。</t>
  </si>
  <si>
    <t>跃进东村</t>
  </si>
  <si>
    <t>违章拆除；道路等设施整治；绿化提升；管网整治；增设停车位、充电桩；楼道粉刷，楼梯扶手、楼道灯维修；架空线缆整治；健身步道增设；休憩活动点增设；公共服务功能完善。</t>
  </si>
  <si>
    <t>金山新村</t>
  </si>
  <si>
    <t>鹞山片区老旧小区改造工程</t>
  </si>
  <si>
    <t>金山社区</t>
  </si>
  <si>
    <t>违章拆除；道路等设施整治；绿化提升；管网整治；增设停车位、充电桩；楼道粉刷，楼梯扶手、楼道灯维修；架空线缆整治；无障碍设施改造；健身器材增设；公共服务功能完善。</t>
  </si>
  <si>
    <t>鹞山新村二组团</t>
  </si>
  <si>
    <t>鹞山社区</t>
  </si>
  <si>
    <t>违章拆除；道路等设施整治；绿化提升；管网整治；增设停车位、充电桩；楼道粉刷，楼梯扶手、楼道灯维修；架空线缆整治；增设围墙，封闭管理；沿街建筑外立面改造；公共服务功能完善。</t>
  </si>
  <si>
    <t>朝阳新村</t>
  </si>
  <si>
    <t>朝阳新村老旧小区改造工程</t>
  </si>
  <si>
    <t>朝阳社区</t>
  </si>
  <si>
    <t>违章拆除；道路等设施整治；绿化提升；管网整治；增设停车位、充电桩；楼道粉刷，楼梯扶手、楼道灯维修；架空线缆整治；活动广场改造；文化小品增设；公共服务功能完善。</t>
  </si>
  <si>
    <t>商南新村</t>
  </si>
  <si>
    <t>商南新村老旧小区改造工程</t>
  </si>
  <si>
    <t>阳光社区</t>
  </si>
  <si>
    <t>违章拆除；道路等设施整治；绿化提升；管网整治；增设停车位、充电桩；楼道粉刷，楼梯扶手、楼道灯维修；架空线缆整治；院墙改造；公共服务功能完善。</t>
  </si>
  <si>
    <t>江陵小区</t>
  </si>
  <si>
    <t>江陵小区改造工程</t>
  </si>
  <si>
    <t>铜陵市郊区</t>
  </si>
  <si>
    <t>桥南办事处长江社区</t>
  </si>
  <si>
    <t>路面、人行道修缮，广场铺装改造，外墙楼道粉刷，树木修剪，围墙翻新，屋顶防水，绿化亮化，增设监控，更换楼梯扶手，雨污分流改造。</t>
  </si>
  <si>
    <t>教育局、老一中宿舍楼</t>
  </si>
  <si>
    <t>建设
片区老旧小区改造
二期</t>
  </si>
  <si>
    <t>铜陵市枞阳县</t>
  </si>
  <si>
    <t>建设社区</t>
  </si>
  <si>
    <t>屋面防水、墙面防水、雨污分流、排水防涝、楼道刷白和照明，停车位，室外线缆整治等。</t>
  </si>
  <si>
    <t>新华书店、民政局、税务局、工商行宿舍楼</t>
  </si>
  <si>
    <t>屋面防水、墙面防水、雨污分流、排水防涝、楼道刷白和照明，室外线缆整治等。</t>
  </si>
  <si>
    <t>石油公司宿舍楼</t>
  </si>
  <si>
    <t>老百货公司宿舍楼</t>
  </si>
  <si>
    <t>公安局宿舍楼</t>
  </si>
  <si>
    <t>莲花湖片区老旧小区改造二期工程</t>
  </si>
  <si>
    <t>莲花湖社区</t>
  </si>
  <si>
    <t>屋面防水、墙面防水、雨污分流、排水防涝、楼道刷白和照明、自来水分户，停车位，室外线缆整治等。</t>
  </si>
  <si>
    <t>枞阳镇宿舍楼、湖滨路商住楼</t>
  </si>
  <si>
    <t>屋面防水、墙面防水、雨污分流、排水防涝、楼道刷白和照明、自来水分户，室外线缆整治等。</t>
  </si>
  <si>
    <t>检察院宿舍楼</t>
  </si>
  <si>
    <t>屋面防水、墙面防水、雨污分流、排水防涝、楼道刷白和照明、自来水电分户，停车位，室外线缆整治等。</t>
  </si>
  <si>
    <t>新华书店2号宿舍楼</t>
  </si>
  <si>
    <t>湖滨路1-4幢</t>
  </si>
  <si>
    <t>水上派出所宿舍楼</t>
  </si>
  <si>
    <t>下枞阳
片区老旧小区改造
一期工程</t>
  </si>
  <si>
    <t>下枞阳  社区</t>
  </si>
  <si>
    <t>屋面防水、墙面防水、雨污分流、排水防涝、楼道刷白和照明、气路改造，停车位等配套基础设施，室外线缆整治等。</t>
  </si>
  <si>
    <t>路桥公司宿舍楼</t>
  </si>
  <si>
    <t>毛竹库宿舍楼</t>
  </si>
  <si>
    <t>城建楼</t>
  </si>
  <si>
    <t>粮食局车队宿舍楼</t>
  </si>
  <si>
    <t>轻机厂、饮食服务公司宿舍楼</t>
  </si>
  <si>
    <t>新华
片区老旧小区改造
二期工程</t>
  </si>
  <si>
    <t>新华社区</t>
  </si>
  <si>
    <t>屋面防水、墙面防水、雨污分流、排水防涝、楼道刷白和照明，停车位和充电棚配套基础设施，室外线缆整治；健身、文化休闲设施等。</t>
  </si>
  <si>
    <t>棉麻公司、工会宿舍楼</t>
  </si>
  <si>
    <t>枞阳小学宿舍</t>
  </si>
  <si>
    <t>剧场段商住楼</t>
  </si>
  <si>
    <t>药材公司宿舍楼</t>
  </si>
  <si>
    <t>工商局宿舍（商城北侧）、文广局宿舍</t>
  </si>
  <si>
    <t>光明
片区老旧小区改造
二期工程</t>
  </si>
  <si>
    <t>光明社区</t>
  </si>
  <si>
    <t>二轻局、工商局宿舍楼</t>
  </si>
  <si>
    <t>房产局、水利局、县经信局、商务局宿舍楼、县委新十八家、县委老十七家</t>
  </si>
  <si>
    <t>气象局、城建局、建筑公司、计生委宿舍楼、二轻商品房</t>
  </si>
  <si>
    <t>县委老十八家、县政府办宿舍楼</t>
  </si>
  <si>
    <t>劳动局、县共青团、县政协、农商银行、县妇联宿舍楼</t>
  </si>
  <si>
    <t>屋面防水、墙面防水、排水防涝、楼道刷白和照明，室外线缆整治等。</t>
  </si>
  <si>
    <t>景发花苑片区</t>
  </si>
  <si>
    <t>石岭
片区老旧小区改造
一期工程</t>
  </si>
  <si>
    <t>石岭社区</t>
  </si>
  <si>
    <t>屋面防水、墙面防水、雨污分流、排水防涝、楼道刷白和照明、自来水改造，停车位，室外线缆整治等。</t>
  </si>
  <si>
    <t>36个</t>
  </si>
  <si>
    <t>12个</t>
  </si>
  <si>
    <t>市（区、县）：池州市</t>
  </si>
  <si>
    <t>翠微苑A区</t>
  </si>
  <si>
    <t>翠微片区老旧小区改造项目</t>
  </si>
  <si>
    <t>贵池区</t>
  </si>
  <si>
    <t>秋浦街道翠微社区</t>
  </si>
  <si>
    <t>雨污分流、道路、停车位、绿化、路灯、监控等</t>
  </si>
  <si>
    <t>基础型
完善型</t>
  </si>
  <si>
    <t>翠微苑B区</t>
  </si>
  <si>
    <t>翠微苑C区</t>
  </si>
  <si>
    <t>翠微苑D区</t>
  </si>
  <si>
    <t>翠微苑E区</t>
  </si>
  <si>
    <t>翠微苑F区</t>
  </si>
  <si>
    <t>交警队宿舍</t>
  </si>
  <si>
    <t>清风片区老旧小区改造项目</t>
  </si>
  <si>
    <t>清风街道
百荷园社区</t>
  </si>
  <si>
    <t>雨污分流、道路、停车位、绿化、路灯、监控、供水、燃气等</t>
  </si>
  <si>
    <t>城北小区</t>
  </si>
  <si>
    <t>清风街道
府学社区</t>
  </si>
  <si>
    <t>城北新村</t>
  </si>
  <si>
    <t>天都清华园</t>
  </si>
  <si>
    <t>清风街道
城北社区</t>
  </si>
  <si>
    <t>黄梅小区</t>
  </si>
  <si>
    <t>建设路片区老旧小区改造项目</t>
  </si>
  <si>
    <t>池阳街道
清风社区</t>
  </si>
  <si>
    <t>建经宿舍</t>
  </si>
  <si>
    <t>城防区宿舍</t>
  </si>
  <si>
    <t>池阳片区老旧小区改造项目</t>
  </si>
  <si>
    <t>池阳街道
秀山社区</t>
  </si>
  <si>
    <t>百大南苑西区</t>
  </si>
  <si>
    <t>百大南苑东区</t>
  </si>
  <si>
    <t>池阳街道
南馨园社区</t>
  </si>
  <si>
    <t>南馨园小区</t>
  </si>
  <si>
    <t>秀山美地B区</t>
  </si>
  <si>
    <t>清风名苑</t>
  </si>
  <si>
    <t>安置房
商品房</t>
  </si>
  <si>
    <t>杏花诗苑</t>
  </si>
  <si>
    <t>杏花村街道城西社区</t>
  </si>
  <si>
    <t>区政府宿舍</t>
  </si>
  <si>
    <t>池阳街道  古舜社区</t>
  </si>
  <si>
    <t>杰仁新村</t>
  </si>
  <si>
    <t>杰仁新村片区改造及周边基础设施配套项目</t>
  </si>
  <si>
    <t>东至县</t>
  </si>
  <si>
    <t>尧渡镇  秋浦社区</t>
  </si>
  <si>
    <t>小区内道路，雨污分流，供水、燃气、消防、安防及小区外支路、人行道、供水、排水、燃气管道更新等基础设施配套。</t>
  </si>
  <si>
    <t>西湖新村</t>
  </si>
  <si>
    <t>基础型提升型</t>
  </si>
  <si>
    <t>中医院宿舍</t>
  </si>
  <si>
    <t>八队宿舍</t>
  </si>
  <si>
    <t>粮食局车队宿舍</t>
  </si>
  <si>
    <t>公路站宿舍</t>
  </si>
  <si>
    <t>财保宿舍</t>
  </si>
  <si>
    <t>木材加工厂宿舍</t>
  </si>
  <si>
    <t>邮电新村片区及周边基础设施配套改造项目</t>
  </si>
  <si>
    <t>饮食服务公司宿舍</t>
  </si>
  <si>
    <t>果品公司宿舍</t>
  </si>
  <si>
    <t>茶叶公司宿舍</t>
  </si>
  <si>
    <t>财政局宿舍</t>
  </si>
  <si>
    <t>蔬菜新村</t>
  </si>
  <si>
    <t>东方红商住楼</t>
  </si>
  <si>
    <t>东方红商住楼片区改造及周边基础设施配套项目</t>
  </si>
  <si>
    <t>尧渡镇  老街社区</t>
  </si>
  <si>
    <t>黄梅戏剧团宿舍</t>
  </si>
  <si>
    <t>饮食商住楼</t>
  </si>
  <si>
    <t>邮电小区</t>
  </si>
  <si>
    <t>尧南商住楼</t>
  </si>
  <si>
    <t>广电宿舍楼片区改造及周边基础设施配套项目</t>
  </si>
  <si>
    <t>二小宿舍楼</t>
  </si>
  <si>
    <t>广电宿舍楼</t>
  </si>
  <si>
    <t>工行老宿舍</t>
  </si>
  <si>
    <t>盐业公司宿舍</t>
  </si>
  <si>
    <t>旧糖烟酒宿舍</t>
  </si>
  <si>
    <t>老检察院宿舍</t>
  </si>
  <si>
    <t>县自来水厂宿舍</t>
  </si>
  <si>
    <t>卫生局宿舍</t>
  </si>
  <si>
    <t>卫生局宿舍片区改造及周边基础设施配套项目</t>
  </si>
  <si>
    <t>尧渡镇  团结社区</t>
  </si>
  <si>
    <t>镇土地所宿舍</t>
  </si>
  <si>
    <t>疾控中心宿舍</t>
  </si>
  <si>
    <t>职中教师宿舍</t>
  </si>
  <si>
    <t>职中教师宿舍片区改造及周边基础设施配套项目</t>
  </si>
  <si>
    <t>尧渡镇  兰溪社区</t>
  </si>
  <si>
    <t>尧渡财政局宿舍</t>
  </si>
  <si>
    <t>计生委宿舍</t>
  </si>
  <si>
    <t>兰溪新村（南）</t>
  </si>
  <si>
    <t>广播电视台宿舍小区</t>
  </si>
  <si>
    <t>石台县</t>
  </si>
  <si>
    <t>马村社区</t>
  </si>
  <si>
    <t>道路提升、雨污分流、燃气管道、自来水管道改造，增设停车位</t>
  </si>
  <si>
    <t>七里社区</t>
  </si>
  <si>
    <t>青年路住宅楼区域</t>
  </si>
  <si>
    <t>九华社区片区改造工程</t>
  </si>
  <si>
    <t>青阳县</t>
  </si>
  <si>
    <t>九华社区</t>
  </si>
  <si>
    <t>实现雨污分流，增设安防、消防、亮化、绿化，修缮外墙屋面渗水、改造水、电、气、路等改造内容</t>
  </si>
  <si>
    <t>老青中宿舍区域</t>
  </si>
  <si>
    <t>定心桥南巷蓉城二小教师宿舍楼</t>
  </si>
  <si>
    <t>临城南路土地局宿舍区域</t>
  </si>
  <si>
    <t>实现雨污分流，增设安防、消防、亮化、绿化，停车位，修缮外墙屋面渗水、改造水、电、气、路等改造内容</t>
  </si>
  <si>
    <t>河滨巷住宅楼</t>
  </si>
  <si>
    <t>实现雨污分流，增设监控、亮化、绿化，修缮外墙屋面渗水、改造水、电、气、路等改造内容</t>
  </si>
  <si>
    <t>蓉溪南路东侧住宅楼</t>
  </si>
  <si>
    <t>人武部宿舍</t>
  </si>
  <si>
    <t>茧巷宿舍区域</t>
  </si>
  <si>
    <t>富阳社区片区改造工程</t>
  </si>
  <si>
    <t>富阳社区</t>
  </si>
  <si>
    <t>实现雨污分流、增设安防、消防、亮化、绿化，改造水、电、气、路等改造内容</t>
  </si>
  <si>
    <t>九华东路住宅楼</t>
  </si>
  <si>
    <t>小康花园小区</t>
  </si>
  <si>
    <t>实现雨污分流，增设安防、消防、亮化、绿化，停车位，改造水、电、气、路等改造内容</t>
  </si>
  <si>
    <t>曹家园老中行宿舍区域</t>
  </si>
  <si>
    <t>芙蓉社区片区改造工程</t>
  </si>
  <si>
    <t>芙蓉社区</t>
  </si>
  <si>
    <t>宝灵观二期小区</t>
  </si>
  <si>
    <t>庙前路教体委住宅楼</t>
  </si>
  <si>
    <t>长龙社区</t>
  </si>
  <si>
    <t>蓉城镇西峰路西峰山庄宿舍区域</t>
  </si>
  <si>
    <t>龙子口社区</t>
  </si>
  <si>
    <t>实现雨污分流，增设安防、消防、亮化、绿化、停车位，修缮外墙屋面渗水、改造水、电、气、路等改造内容</t>
  </si>
  <si>
    <t>九华雅苑小区</t>
  </si>
  <si>
    <t>九华山</t>
  </si>
  <si>
    <t>九华山新区</t>
  </si>
  <si>
    <t>道路、雨污水管网、路灯、屋面和墙面、监控、停车位等</t>
  </si>
  <si>
    <t>85个</t>
  </si>
  <si>
    <t>市（区、县）：安庆市</t>
  </si>
  <si>
    <t>康居里小区</t>
  </si>
  <si>
    <t>康居里片区改造工程</t>
  </si>
  <si>
    <t>安庆市迎江区</t>
  </si>
  <si>
    <t>华中路街道程家墩社区</t>
  </si>
  <si>
    <t>雨污水管道分流、建筑外墙改造、路面硬化、绿化改造、路灯照明、停车位改造、休闲广场及休闲设施改造、社区宣传栏、充电桩、车棚、监控及消防改造等。</t>
  </si>
  <si>
    <t>康建公寓</t>
  </si>
  <si>
    <t>华中路街道光荣社区</t>
  </si>
  <si>
    <t>阳光花园一期</t>
  </si>
  <si>
    <t>阳光花园一期片区改造工程</t>
  </si>
  <si>
    <t>人民路街道炮营山社区</t>
  </si>
  <si>
    <t>曹家巷小区</t>
  </si>
  <si>
    <t>宜城路街道天后宫社区</t>
  </si>
  <si>
    <t>宜光二村</t>
  </si>
  <si>
    <t>地质新村片区改造工程</t>
  </si>
  <si>
    <t>新河路街道地质社区</t>
  </si>
  <si>
    <t>地质新村（含新世纪花园）</t>
  </si>
  <si>
    <t>黄土坑西路48号</t>
  </si>
  <si>
    <t>工农街周边片区老旧小区改造项目</t>
  </si>
  <si>
    <t>安庆市大观区</t>
  </si>
  <si>
    <t>集贤路街道高花社区</t>
  </si>
  <si>
    <t>道路、排水、环卫设施、休闲活动场地设施、停车位及充电设施、绿化、路灯、监控、消防、无障碍设施、立面、楼道修缮等</t>
  </si>
  <si>
    <t>光泰宿舍楼</t>
  </si>
  <si>
    <t>集贤路街道碟子塘社区</t>
  </si>
  <si>
    <t>建苑宿舍楼</t>
  </si>
  <si>
    <t>第二轻工机械厂宿舍楼</t>
  </si>
  <si>
    <t>三达宿舍楼</t>
  </si>
  <si>
    <t>三建司宿舍</t>
  </si>
  <si>
    <t>模具厂宿舍</t>
  </si>
  <si>
    <t>建联宿舍</t>
  </si>
  <si>
    <t>桃源山庄</t>
  </si>
  <si>
    <t>龙井巷3号</t>
  </si>
  <si>
    <t>集贤街道蔡山社区</t>
  </si>
  <si>
    <t>龙井巷26号</t>
  </si>
  <si>
    <t>马家岭18号光泰花园</t>
  </si>
  <si>
    <t>马家岭18号光泰花园老旧小区改造项目</t>
  </si>
  <si>
    <t>工农1期</t>
  </si>
  <si>
    <t>黄土坑西路48号老旧小区改造项目</t>
  </si>
  <si>
    <t>工农2期</t>
  </si>
  <si>
    <t>千禧楼老旧小区改造项目</t>
  </si>
  <si>
    <t xml:space="preserve"> 大湖老北区</t>
  </si>
  <si>
    <t>大湖片区老旧小区改造项目</t>
  </si>
  <si>
    <t>石化路街道大湖社区</t>
  </si>
  <si>
    <t xml:space="preserve"> 大湖新北区</t>
  </si>
  <si>
    <t xml:space="preserve"> 大湖南区</t>
  </si>
  <si>
    <t>大湖教师楼</t>
  </si>
  <si>
    <t>大湖老干楼</t>
  </si>
  <si>
    <t>大湖菜场楼</t>
  </si>
  <si>
    <t>李公祠9栋</t>
  </si>
  <si>
    <t>李公祠9栋老旧小区改造项目</t>
  </si>
  <si>
    <t>龙山/四方城</t>
  </si>
  <si>
    <t>已改公房</t>
  </si>
  <si>
    <t>龙山路137号池州军分区宿舍</t>
  </si>
  <si>
    <t>龙山路137号池州军分区宿舍老旧小区改造项目</t>
  </si>
  <si>
    <t>龙山/近圣</t>
  </si>
  <si>
    <t>长鑫花苑小区</t>
  </si>
  <si>
    <t>长鑫花苑小区老旧小区改造项目</t>
  </si>
  <si>
    <t>近圣街24栋</t>
  </si>
  <si>
    <t>近圣街24栋老旧小区改造项目</t>
  </si>
  <si>
    <t>建南村小区</t>
  </si>
  <si>
    <t>建南村小区老旧小区改造项目</t>
  </si>
  <si>
    <t>龙山/荣升</t>
  </si>
  <si>
    <t>金城公寓</t>
  </si>
  <si>
    <t>金城公寓老旧小区改造项目</t>
  </si>
  <si>
    <t>花亭路街道花亭南村社区</t>
  </si>
  <si>
    <t>白云小区</t>
  </si>
  <si>
    <t>白云小区老旧小区改造项目</t>
  </si>
  <si>
    <t>玉琳街道太平寺社区</t>
  </si>
  <si>
    <t>春风服装厂宿舍</t>
  </si>
  <si>
    <t>春风服装厂宿舍老旧小区改造项目</t>
  </si>
  <si>
    <t>玉琳街道四眼井社区</t>
  </si>
  <si>
    <t>国有企事业单位老旧小区</t>
  </si>
  <si>
    <t>纺织南路58号</t>
  </si>
  <si>
    <t>纺织南路58号老旧小区改造项目</t>
  </si>
  <si>
    <t>菱湖街道菱湖社区</t>
  </si>
  <si>
    <t>公改房</t>
  </si>
  <si>
    <t>纺织南路52号</t>
  </si>
  <si>
    <t>纺织南路52号老旧小区改造项目</t>
  </si>
  <si>
    <t>纺织南路37号10号楼</t>
  </si>
  <si>
    <t>纺织南路37号10号楼老旧小区改造项目</t>
  </si>
  <si>
    <t>菱湖街道柏子桥社区</t>
  </si>
  <si>
    <t>袁柏康居小区</t>
  </si>
  <si>
    <t>袁柏康居小区老旧小区改造项目</t>
  </si>
  <si>
    <t>十里铺乡袁江村</t>
  </si>
  <si>
    <t>还建房</t>
  </si>
  <si>
    <t>中天小区</t>
  </si>
  <si>
    <t>中天小区老旧小区改造项目</t>
  </si>
  <si>
    <t>腊树园小区（德宽路街道办片区）</t>
  </si>
  <si>
    <t>腊树园小区（德宽路街道办片区）老旧小区改造项目</t>
  </si>
  <si>
    <t>德宽街道腊树园居委会</t>
  </si>
  <si>
    <t>滨江苑社区</t>
  </si>
  <si>
    <t>滨江苑社区老旧小区改造项目</t>
  </si>
  <si>
    <t>玉琳街道滨江苑居委会</t>
  </si>
  <si>
    <t>市府小区</t>
  </si>
  <si>
    <t>市府小区老旧小区改造项目</t>
  </si>
  <si>
    <t>花亭街道湖心居委会</t>
  </si>
  <si>
    <t>宜园小区</t>
  </si>
  <si>
    <t>宜园小区老旧小区改造项目</t>
  </si>
  <si>
    <t>菱湖街道湖滨居委会</t>
  </si>
  <si>
    <t>荣升社区</t>
  </si>
  <si>
    <t>荣升社区老旧小区改造项目</t>
  </si>
  <si>
    <t>龙山街道荣升居委会</t>
  </si>
  <si>
    <t>近圣社区</t>
  </si>
  <si>
    <t>近圣社区老旧小区改造项目</t>
  </si>
  <si>
    <t>龙山街道近圣居委会</t>
  </si>
  <si>
    <t>高花社区花亭西村</t>
  </si>
  <si>
    <t>高花社区花亭西村老旧小区改造项目</t>
  </si>
  <si>
    <t>集贤街道高花居委会</t>
  </si>
  <si>
    <t>工农街行管局宿舍</t>
  </si>
  <si>
    <t>工农街行管局宿舍老旧小区改造项目</t>
  </si>
  <si>
    <t>集贤街道碟子塘居委会</t>
  </si>
  <si>
    <t>帆布厂宿舍</t>
  </si>
  <si>
    <t>帆布厂宿舍老旧小区改造项目</t>
  </si>
  <si>
    <t>德宽街道大观亭居委会</t>
  </si>
  <si>
    <t>西苑小区及周边</t>
  </si>
  <si>
    <t>西苑小区及周边老旧小区改造项目</t>
  </si>
  <si>
    <t>宜铜新村及周边</t>
  </si>
  <si>
    <t>宜铜新村及周边老旧小区改造项目</t>
  </si>
  <si>
    <t>集贤关小区</t>
  </si>
  <si>
    <t>集贤关小区老旧小区改造项目</t>
  </si>
  <si>
    <t>十里铺乡林业村</t>
  </si>
  <si>
    <t>五里商城</t>
  </si>
  <si>
    <t>五里商城老旧小区改造项目</t>
  </si>
  <si>
    <t>十里铺乡五里村</t>
  </si>
  <si>
    <t>湖滨菜市场小区</t>
  </si>
  <si>
    <t>湖滨菜市场小区老旧小区改造项目</t>
  </si>
  <si>
    <t>菱湖街道宜园社区</t>
  </si>
  <si>
    <t>海口镇花园小区</t>
  </si>
  <si>
    <t>海口镇政府周边片区老旧小区改造项目</t>
  </si>
  <si>
    <t>海口镇集镇中心</t>
  </si>
  <si>
    <t>海口镇祈福新村</t>
  </si>
  <si>
    <t>安庆市经开区</t>
  </si>
  <si>
    <t>菱北街道同安社区</t>
  </si>
  <si>
    <t>下水管道、路面、路灯、监控</t>
  </si>
  <si>
    <t>机械筑路队</t>
  </si>
  <si>
    <t>菱北街道舒巷社区</t>
  </si>
  <si>
    <t>单位自建房</t>
  </si>
  <si>
    <t>拓宽道路。屋面防水及落水管的修复</t>
  </si>
  <si>
    <t>基础类+完善类</t>
  </si>
  <si>
    <t>迎宾公寓</t>
  </si>
  <si>
    <t>菱北街道刘纪社区</t>
  </si>
  <si>
    <t>道路、绿化、排水、路灯、监控、车棚、新能源汽车充电桩、楼道灯、门房、屋面、外墙、健身器材</t>
  </si>
  <si>
    <t>文采花园</t>
  </si>
  <si>
    <t>菱北街道盛塘社区</t>
  </si>
  <si>
    <t>道路黑化，雨污分流，监控增加维护，污水管道重新铺设，停车位，健身器材，楼道灯和路灯更换，房屋漏水，充电桩。</t>
  </si>
  <si>
    <t>丰泽名居</t>
  </si>
  <si>
    <t>菱北街道天柱社区</t>
  </si>
  <si>
    <t>小区道路、雨污分流、外墙落水管、屋面漏水、单元楼道出新、楼道窗户更新、路灯、楼道灯、充电桩、树木修剪、非机动车棚、停车位、宣传栏、燃气管道等</t>
  </si>
  <si>
    <t>储源小区</t>
  </si>
  <si>
    <t>三角岛移交区老旧小区改造工程</t>
  </si>
  <si>
    <t>菱北街道晶海社区</t>
  </si>
  <si>
    <t>路面改造，车库改造、屋顶防水、落水管改造、新增停车位、消防、雨污水分流，绿化、照明、监控等附属工程的改造。</t>
  </si>
  <si>
    <t>酿香公寓</t>
  </si>
  <si>
    <t>十里教委宿舍</t>
  </si>
  <si>
    <t>路面改造，车库改造，屋顶墙面防水改造，落水管改造，新增停车位，新增电瓶车棚，消防，雨污水分流，绿化，照明，弱电，监控等附属工程的改造。</t>
  </si>
  <si>
    <t>十和小区</t>
  </si>
  <si>
    <t>菱北街道天柱区</t>
  </si>
  <si>
    <t>荣庆商城</t>
  </si>
  <si>
    <t>房屋外墙渗水、脱落，屋顶漏水，雨污分流，污水改造，道路黑化，楼道灯改造，外墙雨水管道更换，充电桩安装；</t>
  </si>
  <si>
    <t>安庆光彩生活区</t>
  </si>
  <si>
    <t>菱北街道光彩社区</t>
  </si>
  <si>
    <t>旺园小区</t>
  </si>
  <si>
    <t>菱北办事处舒巷社区</t>
  </si>
  <si>
    <t>1、添加健身场地并配备健身器材；
2、屋面防水及落水管的修复；
3、屋顶马头墙装饰修复
4、楼道灯、路灯等照明设施更换</t>
  </si>
  <si>
    <t>教师楼</t>
  </si>
  <si>
    <t>宜秀区杨桥集镇片区配套基础设施改造项目</t>
  </si>
  <si>
    <t>宜秀区</t>
  </si>
  <si>
    <t>宣店社区</t>
  </si>
  <si>
    <t>主要对小区内道路、排水、路灯、监控等配套基础设施改造更新</t>
  </si>
  <si>
    <t>占板楼</t>
  </si>
  <si>
    <t>杨桥社区</t>
  </si>
  <si>
    <t>职工楼</t>
  </si>
  <si>
    <t>国有企事业
单位宿舍楼</t>
  </si>
  <si>
    <t>叶祠二处</t>
  </si>
  <si>
    <t>宜秀区叶祠二处小区配套基础设施改造项目</t>
  </si>
  <si>
    <t>大桥街道
叶祠社区</t>
  </si>
  <si>
    <t>主要对小区内道路、排水、路灯、监控、燃气管道等配套基础设施改造更新</t>
  </si>
  <si>
    <t>叶祠东苑</t>
  </si>
  <si>
    <t>宜秀区叶祠东苑小区配套基础设施改造项目</t>
  </si>
  <si>
    <t>主要对小区内道路、排水、路灯、监控、充电桩、燃气管道等配套基础设施改造更新</t>
  </si>
  <si>
    <t>滤清器厂宿舍(楼房）</t>
  </si>
  <si>
    <t>文昌片区改造工程</t>
  </si>
  <si>
    <t>桐城市</t>
  </si>
  <si>
    <t>文昌街道公园社区</t>
  </si>
  <si>
    <t>集资</t>
  </si>
  <si>
    <t>雨污分流、道路改造、水电气改造、安防消防以及其他配套设施</t>
  </si>
  <si>
    <t>广场邮政局宿舍小区</t>
  </si>
  <si>
    <t>完善型</t>
  </si>
  <si>
    <t>人大宿舍小区</t>
  </si>
  <si>
    <t>文昌街道三里社区</t>
  </si>
  <si>
    <t>龙达大厦小区</t>
  </si>
  <si>
    <t>碧峰1号楼小区</t>
  </si>
  <si>
    <t>经适房</t>
  </si>
  <si>
    <t>三里综合楼小区</t>
  </si>
  <si>
    <t>西后街房产局宿舍小区</t>
  </si>
  <si>
    <t>文昌街道西苑社区</t>
  </si>
  <si>
    <t>翠竹园小区</t>
  </si>
  <si>
    <t>龙眠
片区改造工程</t>
  </si>
  <si>
    <t>龙眠街道
沿河社区</t>
  </si>
  <si>
    <t>南山路、同安路二建司宿舍</t>
  </si>
  <si>
    <t>畜产品公司宿舍</t>
  </si>
  <si>
    <t>龙眠街道东关社区</t>
  </si>
  <si>
    <t>盛坂小区</t>
  </si>
  <si>
    <t>彩虹苑小区</t>
  </si>
  <si>
    <t>龙眠街道长生社区</t>
  </si>
  <si>
    <t>龙眠街道同安社区</t>
  </si>
  <si>
    <t>联社商住楼</t>
  </si>
  <si>
    <t>东苑E区</t>
  </si>
  <si>
    <t>龙眠街道南演社区</t>
  </si>
  <si>
    <t>和缘小区</t>
  </si>
  <si>
    <t>龙眠街道盛唐社区</t>
  </si>
  <si>
    <t>开发新村</t>
  </si>
  <si>
    <t>潜山市老旧小区改造工程--
开发新村组团</t>
  </si>
  <si>
    <t>潜山市</t>
  </si>
  <si>
    <t>彰法山社区</t>
  </si>
  <si>
    <t>商品住房</t>
  </si>
  <si>
    <t>道路、排水、照明、绿化、安防、消防、适老化工程等</t>
  </si>
  <si>
    <t>棉织巷</t>
  </si>
  <si>
    <t>洪湾村</t>
  </si>
  <si>
    <t>南门小区</t>
  </si>
  <si>
    <t>潜山市老旧小区改造工程--
南门小区组团</t>
  </si>
  <si>
    <t>龙井社区</t>
  </si>
  <si>
    <t>南湖佳苑</t>
  </si>
  <si>
    <t>富钰阁小区（含 
棉织厂宿舍）</t>
  </si>
  <si>
    <t>潜山市老旧小区改造工程--
富钰阁小区组团</t>
  </si>
  <si>
    <t>舒苑社区</t>
  </si>
  <si>
    <t>舒州大道680号</t>
  </si>
  <si>
    <t>红门小区</t>
  </si>
  <si>
    <t>双门小区</t>
  </si>
  <si>
    <t>紫荆花园</t>
  </si>
  <si>
    <t>潜山市老旧小区改造工程--乔公路组团</t>
  </si>
  <si>
    <t>茗翠小区</t>
  </si>
  <si>
    <t>翠园小区</t>
  </si>
  <si>
    <t>紫云亭小区</t>
  </si>
  <si>
    <t>乔公路片区</t>
  </si>
  <si>
    <t>同心路西侧片区</t>
  </si>
  <si>
    <t>潜山市老旧小区改造工程--同心路组团</t>
  </si>
  <si>
    <t>同心路东侧片区</t>
  </si>
  <si>
    <t>皖国嘉园</t>
  </si>
  <si>
    <t>三角洲小区</t>
  </si>
  <si>
    <t>潜山市老旧小区改造工程--
三角洲小区</t>
  </si>
  <si>
    <t>胭脂巷（新桥巷）</t>
  </si>
  <si>
    <t>高河政府宿舍</t>
  </si>
  <si>
    <t>高河政府宿舍老旧小区改造项目</t>
  </si>
  <si>
    <t>安庆市怀宁县</t>
  </si>
  <si>
    <t>高河镇前进社区</t>
  </si>
  <si>
    <t>基础设施、绿化亮化、节能改造、适老化改造。供水、供电、燃气改造等</t>
  </si>
  <si>
    <t>公安小区</t>
  </si>
  <si>
    <t>公安小区老旧小区改造项目</t>
  </si>
  <si>
    <t>高河镇金星社区</t>
  </si>
  <si>
    <t>资规局宿舍</t>
  </si>
  <si>
    <t>资规局宿舍老旧小区改造项目</t>
  </si>
  <si>
    <t>高河镇金塘社区</t>
  </si>
  <si>
    <t>审计局小区</t>
  </si>
  <si>
    <t>审计局小区老旧小区改造项目</t>
  </si>
  <si>
    <t>财政局宿舍老旧小区改造项目</t>
  </si>
  <si>
    <t>党校宿舍</t>
  </si>
  <si>
    <t>党校宿舍老旧小区改造项目</t>
  </si>
  <si>
    <t>法院宿舍</t>
  </si>
  <si>
    <t>望江县法院宿舍老旧小区整治改造工程</t>
  </si>
  <si>
    <t>望江县</t>
  </si>
  <si>
    <t>道路工程、排水工程、消防安防、绿化亮化、适老化、节能、停车位、充电装、电子信箱、智能信包箱、供电、供气等</t>
  </si>
  <si>
    <t>公安新村</t>
  </si>
  <si>
    <t>望江县公安新村老旧小区整治改造工程</t>
  </si>
  <si>
    <t>牌坊社区</t>
  </si>
  <si>
    <t>岳西县委行政科、科委、能源办、自来水公司宿舍片区老旧小区改造项目</t>
  </si>
  <si>
    <t>安庆市岳西县</t>
  </si>
  <si>
    <t>天堂镇城东社区</t>
  </si>
  <si>
    <t>优先补齐小区功能短板、拆除违建、解决供水 、供气、供电、通讯光缆入地改造、市政排水、道路、停车等需求的基本型改造、在保基本型基础上，着力解决房屋修缮改造（居民建房由居民自己修缮），强弱电管网入地改造、公共照明、消防、技防、电子监控、充电桩、公共活动空间、健身场所改造、有条件配建停车场、物业服务用房、符合条件加装电梯等完善型改造。</t>
  </si>
  <si>
    <t>科委宿舍楼</t>
  </si>
  <si>
    <t>县委行政科建房小区</t>
  </si>
  <si>
    <t>县委行政科宿舍小区</t>
  </si>
  <si>
    <t>南园大桥北端小区</t>
  </si>
  <si>
    <t>岳西县步行街环城路（南园大桥北端-广场路段）片区老旧小区改造项目</t>
  </si>
  <si>
    <t>新远公司宿舍小区</t>
  </si>
  <si>
    <t>滨河楼小区</t>
  </si>
  <si>
    <t>步行街小区</t>
  </si>
  <si>
    <t>林业局宿舍小区</t>
  </si>
  <si>
    <t>环城路6#楼</t>
  </si>
  <si>
    <t>东兴楼</t>
  </si>
  <si>
    <t>县医院宿舍小区</t>
  </si>
  <si>
    <t>老干部活动中心</t>
  </si>
  <si>
    <t>岳西县步行街环城路（广场路-金山廊桥北端）片区老旧小区改造项目</t>
  </si>
  <si>
    <t>盐业公司宿舍楼</t>
  </si>
  <si>
    <t>建设局宿舍楼</t>
  </si>
  <si>
    <t>环保局宿舍楼</t>
  </si>
  <si>
    <t>县社保局宿舍楼</t>
  </si>
  <si>
    <t>县工商局宿舍小区</t>
  </si>
  <si>
    <t>天堂镇职工宿舍小区</t>
  </si>
  <si>
    <t>岳西县工商局、天堂镇职工宿舍片区老旧小区改造项目</t>
  </si>
  <si>
    <t>天堂镇城西社区</t>
  </si>
  <si>
    <t>工商局宿舍小区</t>
  </si>
  <si>
    <t>好风景小区</t>
  </si>
  <si>
    <t>蒋志成宿舍小区</t>
  </si>
  <si>
    <t>岳西县花果山邮政局宿舍片区老旧小区改造项目</t>
  </si>
  <si>
    <t>天堂镇城北社区</t>
  </si>
  <si>
    <t>邮政局宿舍小区</t>
  </si>
  <si>
    <t>县委招待所宿舍小区</t>
  </si>
  <si>
    <t>老城状元街片区</t>
  </si>
  <si>
    <t>老城状元街片区改造工程</t>
  </si>
  <si>
    <t>安庆市太湖县</t>
  </si>
  <si>
    <t>状元街
东关社区</t>
  </si>
  <si>
    <t>1994-1997</t>
  </si>
  <si>
    <t>道路、给排水、绿化、亮化、适老化改造等</t>
  </si>
  <si>
    <t>县住建局宿舍区</t>
  </si>
  <si>
    <t>县住建局宿舍区改造工程</t>
  </si>
  <si>
    <t>龙山路
站前社区</t>
  </si>
  <si>
    <t>道路、给排水、绿化、亮化、适老化改造、外墙出新等</t>
  </si>
  <si>
    <t>县交通局宿舍区</t>
  </si>
  <si>
    <t>县交通局片区改造工程</t>
  </si>
  <si>
    <t>1983-1989</t>
  </si>
  <si>
    <t>道路、给排水、电力、绿化、亮化、适老化改造、屋面防水、外墙出新等</t>
  </si>
  <si>
    <t>县房管中心宿舍区</t>
  </si>
  <si>
    <t>1997-1999</t>
  </si>
  <si>
    <t>148个</t>
  </si>
  <si>
    <t>市（区、县）：黄山市</t>
  </si>
  <si>
    <t>云村新村</t>
  </si>
  <si>
    <t>云村新村老旧小区改造工程</t>
  </si>
  <si>
    <t>黄山市屯溪区</t>
  </si>
  <si>
    <t>昱东街道水心亭社区</t>
  </si>
  <si>
    <t>安置区</t>
  </si>
  <si>
    <t>修复小区破损道路,改造排水管网（雨污分流）,增设小区路灯、楼道灯,购置垃圾分类设施,安装自行车停车棚、充电桩,增设智能安防系统等，进行强电规整、弱电下地。</t>
  </si>
  <si>
    <t>上新新村</t>
  </si>
  <si>
    <t>上新新村老旧小区改造工程</t>
  </si>
  <si>
    <t>昱东街道上新社区</t>
  </si>
  <si>
    <t>平安园小区</t>
  </si>
  <si>
    <t>平安园小区老旧小区改造工程</t>
  </si>
  <si>
    <t>市茶厂宿舍</t>
  </si>
  <si>
    <t>市茶厂宿舍老旧小区改造工程</t>
  </si>
  <si>
    <t>昱中街道跃进路社区</t>
  </si>
  <si>
    <t>城市花园</t>
  </si>
  <si>
    <t>城市花园老旧小区改造工程</t>
  </si>
  <si>
    <t>昱中街道
杨梅山社区</t>
  </si>
  <si>
    <t>清沁园</t>
  </si>
  <si>
    <t>清沁园老旧小区改造工程</t>
  </si>
  <si>
    <t>昱中街道
跃进路社区</t>
  </si>
  <si>
    <t>滨江华庭</t>
  </si>
  <si>
    <t>滨江华庭老旧小区改造工程</t>
  </si>
  <si>
    <t>泰丰花园二期</t>
  </si>
  <si>
    <t>泰丰花园二期老旧小区改造工程</t>
  </si>
  <si>
    <t>昱西街道戴震路社区</t>
  </si>
  <si>
    <t>金地花园</t>
  </si>
  <si>
    <t>金地花园老旧小区改造工程</t>
  </si>
  <si>
    <t>屯光镇社屋前社区</t>
  </si>
  <si>
    <t>城东花园一期</t>
  </si>
  <si>
    <t>城东花园一期老旧小区改造工程</t>
  </si>
  <si>
    <t>新跃小区</t>
  </si>
  <si>
    <t>新跃小区老旧小区改造工程</t>
  </si>
  <si>
    <t>新增</t>
  </si>
  <si>
    <t>交警队宿舍
片小区</t>
  </si>
  <si>
    <t>交警队宿舍
片小区改造工程</t>
  </si>
  <si>
    <t>黄山市徽州区</t>
  </si>
  <si>
    <t>中山社区</t>
  </si>
  <si>
    <t>1、基础设施整治：修整道路2200平方米、雨污水分流改造（其中污水管网310米，雨水管网400米）、供水管网改造260米、增设消防栓2处、燃气管道埋设、弱电下地管道埋设500米、增设标准化垃圾桶2处；
2、房屋综合整治：南侧阳台水整治，屋面防水整治800平方米；
3、公共设施整治：机动车及非机动车停车位建设、修整路灯12盏、绿化整治600平方米、修缮宣传栏2个、围墙出新860平方米；
4、安防、消防改造：监控系统建设。</t>
  </si>
  <si>
    <t>基础类、
完善类</t>
  </si>
  <si>
    <t>水街片小区</t>
  </si>
  <si>
    <t>水街片小区改造工程</t>
  </si>
  <si>
    <t>丰乐社区</t>
  </si>
  <si>
    <t>房屋综合整治：局部屋面防水维修，坡檐整治4000平方米。</t>
  </si>
  <si>
    <t>质检站宿舍</t>
  </si>
  <si>
    <t>龙井西路片区老旧小区改造工程</t>
  </si>
  <si>
    <t>黄山市黄山区</t>
  </si>
  <si>
    <t>甘棠镇龙西社区</t>
  </si>
  <si>
    <t>建设雨污分流管道，路面修复，新建机动车停车位，绿化亮化提升，增设垃圾分类、消防、健身器材等设施</t>
  </si>
  <si>
    <t>基础类       完善类       提升类</t>
  </si>
  <si>
    <t>公安宿舍8号楼</t>
  </si>
  <si>
    <t>老检察院小区</t>
  </si>
  <si>
    <t>妇幼保健院宿舍</t>
  </si>
  <si>
    <t>环保局宿舍</t>
  </si>
  <si>
    <t>龙西5号院</t>
  </si>
  <si>
    <t>甘棠镇龙北社区</t>
  </si>
  <si>
    <t>建设雨污分流管道，路面修复，新建机动车停车位，绿化亮化提升等</t>
  </si>
  <si>
    <t>基础类       完善类</t>
  </si>
  <si>
    <t>城东路县医院宿舍连片整治</t>
  </si>
  <si>
    <t>歙县2023年老旧小区改造项目</t>
  </si>
  <si>
    <t>黄山市歙县</t>
  </si>
  <si>
    <t>新路社区</t>
  </si>
  <si>
    <t>雨污分流、绿化、亮化、监控、周边环境连片整治。</t>
  </si>
  <si>
    <t>问政路县医院宿舍连片整治</t>
  </si>
  <si>
    <t>上路街41号小区</t>
  </si>
  <si>
    <t>雨污分流、道路、绿化、亮化、监控。</t>
  </si>
  <si>
    <t>明珠园小区</t>
  </si>
  <si>
    <t>雨污分流、绿化、亮化、监控。</t>
  </si>
  <si>
    <t>徽州师范小区</t>
  </si>
  <si>
    <t>斗山社区</t>
  </si>
  <si>
    <t>财政局宿舍连片整治</t>
  </si>
  <si>
    <t>新安社区</t>
  </si>
  <si>
    <t>雨污分流、线路整治、停车位整治、绿化、亮化、监控、墙面出新、周边环境整治。</t>
  </si>
  <si>
    <t>莲花塘小区</t>
  </si>
  <si>
    <t>供电公司宿舍老旧小区改造工程</t>
  </si>
  <si>
    <t>黄山市休宁县</t>
  </si>
  <si>
    <t>萝宁社区</t>
  </si>
  <si>
    <t>完善雨污水管网、雨污分流；增设停车位、停车棚；修整道路、绿化；屋面、楼梯间修整；架空线整理、弱电下地，增设路灯、宣传栏，垃圾分类等。</t>
  </si>
  <si>
    <t>盐业公司宿舍老旧小区改造工程</t>
  </si>
  <si>
    <t>齐宁社区</t>
  </si>
  <si>
    <t>胜利台周边小区</t>
  </si>
  <si>
    <t>胜利台周边小区改造工程</t>
  </si>
  <si>
    <t>安置房和商品房</t>
  </si>
  <si>
    <t>完善雨污水管网、雨污分流；增设停车位、停车棚；修整道路、绿化；架空线整理、弱电下地，增设路灯、宣传栏，垃圾分类等。</t>
  </si>
  <si>
    <r>
      <rPr>
        <sz val="16"/>
        <color rgb="FF000000"/>
        <rFont val="宋体"/>
        <charset val="134"/>
      </rPr>
      <t>煤场宿舍</t>
    </r>
  </si>
  <si>
    <r>
      <rPr>
        <sz val="16"/>
        <color rgb="FF000000"/>
        <rFont val="宋体"/>
        <charset val="134"/>
      </rPr>
      <t>碧阳大道煤场片老旧小区改造项目</t>
    </r>
  </si>
  <si>
    <r>
      <rPr>
        <sz val="16"/>
        <color rgb="FF000000"/>
        <rFont val="宋体"/>
        <charset val="134"/>
      </rPr>
      <t>黄山市黟县</t>
    </r>
  </si>
  <si>
    <r>
      <rPr>
        <sz val="16"/>
        <color rgb="FF000000"/>
        <rFont val="宋体"/>
        <charset val="134"/>
      </rPr>
      <t>麻田社区</t>
    </r>
  </si>
  <si>
    <r>
      <rPr>
        <sz val="16"/>
        <color rgb="FF000000"/>
        <rFont val="宋体"/>
        <charset val="134"/>
      </rPr>
      <t>房改房</t>
    </r>
  </si>
  <si>
    <r>
      <rPr>
        <sz val="16"/>
        <color rgb="FF000000"/>
        <rFont val="宋体"/>
        <charset val="134"/>
      </rPr>
      <t>道路更新、雨污水分流改造、绿化亮化提升等</t>
    </r>
  </si>
  <si>
    <r>
      <rPr>
        <sz val="16"/>
        <color rgb="FF000000"/>
        <rFont val="SimSun"/>
        <charset val="134"/>
      </rPr>
      <t>基础类</t>
    </r>
  </si>
  <si>
    <r>
      <rPr>
        <sz val="16"/>
        <color rgb="FF000000"/>
        <rFont val="宋体"/>
        <charset val="134"/>
      </rPr>
      <t>财政局宿舍</t>
    </r>
  </si>
  <si>
    <r>
      <rPr>
        <sz val="16"/>
        <color rgb="FF000000"/>
        <rFont val="宋体"/>
        <charset val="134"/>
      </rPr>
      <t>水电公司宿舍</t>
    </r>
  </si>
  <si>
    <r>
      <rPr>
        <sz val="16"/>
        <color rgb="FF000000"/>
        <rFont val="宋体"/>
        <charset val="134"/>
      </rPr>
      <t>工商局宿舍</t>
    </r>
  </si>
  <si>
    <r>
      <rPr>
        <sz val="16"/>
        <color rgb="FF000000"/>
        <rFont val="宋体"/>
        <charset val="134"/>
      </rPr>
      <t>剿丝厂宿舍</t>
    </r>
  </si>
  <si>
    <r>
      <rPr>
        <sz val="16"/>
        <color rgb="FF000000"/>
        <rFont val="宋体"/>
        <charset val="134"/>
      </rPr>
      <t>医药公司宿舍</t>
    </r>
  </si>
  <si>
    <r>
      <rPr>
        <sz val="16"/>
        <color rgb="FF000000"/>
        <rFont val="宋体"/>
        <charset val="134"/>
      </rPr>
      <t>东门片供电局宿舍</t>
    </r>
  </si>
  <si>
    <r>
      <rPr>
        <sz val="16"/>
        <color rgb="FF000000"/>
        <rFont val="宋体"/>
        <charset val="134"/>
      </rPr>
      <t>工行宿舍</t>
    </r>
  </si>
  <si>
    <r>
      <rPr>
        <sz val="16"/>
        <color rgb="FF000000"/>
        <rFont val="宋体"/>
        <charset val="134"/>
      </rPr>
      <t>碧阳大道工行宿舍片老旧小区改造项目</t>
    </r>
  </si>
  <si>
    <r>
      <rPr>
        <sz val="16"/>
        <color rgb="FF000000"/>
        <rFont val="宋体"/>
        <charset val="134"/>
      </rPr>
      <t>郭门社区</t>
    </r>
  </si>
  <si>
    <r>
      <rPr>
        <sz val="16"/>
        <color rgb="FF000000"/>
        <rFont val="宋体"/>
        <charset val="134"/>
      </rPr>
      <t>物资公司宿舍</t>
    </r>
  </si>
  <si>
    <t>祁门县中心南路片区</t>
  </si>
  <si>
    <t>黄山市祁门县</t>
  </si>
  <si>
    <t>祁山镇
东街社区</t>
  </si>
  <si>
    <t>1961-2000</t>
  </si>
  <si>
    <t>公房、房改房、商品房</t>
  </si>
  <si>
    <t>重建小区雨污管道分流、燃气管道、供水及小区内道路广场；新建消防、照明、环卫及强弱电管网、绿化、电瓶车充电桩、停车场(棚)及智能安防；整治房屋屋面、墙面、楼道、围墙及强弱电等</t>
  </si>
  <si>
    <t>祁门县原为民厂宿舍片区</t>
  </si>
  <si>
    <t>1970-2000</t>
  </si>
  <si>
    <t>公房、房改房、私房</t>
  </si>
  <si>
    <t>祁门县原计生委宿舍片区</t>
  </si>
  <si>
    <t>1991-2005</t>
  </si>
  <si>
    <t>其中1栋楼为2000年后2005年前</t>
  </si>
  <si>
    <t>祁门县原公安局宿舍片区</t>
  </si>
  <si>
    <t>1981-2005</t>
  </si>
  <si>
    <t>祁门县石山坞部队营房</t>
  </si>
  <si>
    <t>1975-1999</t>
  </si>
  <si>
    <t>26个</t>
  </si>
  <si>
    <t>市（区、县）：广德县</t>
  </si>
  <si>
    <t>水灌洞周边小区</t>
  </si>
  <si>
    <t>水灌洞片区老旧小区改造工程</t>
  </si>
  <si>
    <t>广德市</t>
  </si>
  <si>
    <t>桐汭街道天寿社区</t>
  </si>
  <si>
    <t>路基路面、雨污水分流、供水改造、弱电梳理、天然气入户等</t>
  </si>
  <si>
    <t>茶叶巷周边小区</t>
  </si>
  <si>
    <t>茶叶巷片区老旧小区改造工程</t>
  </si>
  <si>
    <t>文昌小区片区</t>
  </si>
  <si>
    <t>文昌小区片区改造工程</t>
  </si>
  <si>
    <t>桐汭街道红旗社区</t>
  </si>
  <si>
    <t>土产公司宿舍</t>
  </si>
  <si>
    <t>土产公司宿舍老旧小区改造工程</t>
  </si>
  <si>
    <t>房改房、自建房</t>
  </si>
  <si>
    <t>胜境巷及党校新村居民区</t>
  </si>
  <si>
    <t>胜境巷及党校新村居民区老旧小区改造工程</t>
  </si>
  <si>
    <t>祠山街道
清溪社区</t>
  </si>
  <si>
    <t>杨令圩小区</t>
  </si>
  <si>
    <t>杨令圩小区老旧小区改造工程</t>
  </si>
  <si>
    <t>望月巷小区</t>
  </si>
  <si>
    <t>望月巷小区老旧小区改造工程</t>
  </si>
  <si>
    <t>烟草公司居民区</t>
  </si>
  <si>
    <t>烟草公司居民区老旧小区改造工程</t>
  </si>
  <si>
    <t>严家湾小区</t>
  </si>
  <si>
    <t>严家湾小区改造工程</t>
  </si>
  <si>
    <t>红叶小区</t>
  </si>
  <si>
    <t>红叶小区老旧小区改造工程</t>
  </si>
  <si>
    <t>福林小区</t>
  </si>
  <si>
    <t>福林小区老旧小区改造工程</t>
  </si>
  <si>
    <t>万桂山中路居民区</t>
  </si>
  <si>
    <t>万桂山中路居民区老旧小区改造工程</t>
  </si>
  <si>
    <t>东风小区</t>
  </si>
  <si>
    <t>东风小区老旧小区改造工程</t>
  </si>
  <si>
    <t>农机站钱山边居民区</t>
  </si>
  <si>
    <t>农机站钱山边居民区老旧小区改造工程</t>
  </si>
  <si>
    <t>祠山街道凤凰社区</t>
  </si>
  <si>
    <t>长安花苑小区</t>
  </si>
  <si>
    <t>长安花苑小区老旧小区改造工程</t>
  </si>
  <si>
    <t>桃州镇南塘社区</t>
  </si>
  <si>
    <t>15个</t>
  </si>
  <si>
    <t>市（区、县）：宿松县</t>
  </si>
  <si>
    <t>宿松县交通局宿舍基础设施建设项目</t>
  </si>
  <si>
    <t>宿松县</t>
  </si>
  <si>
    <t>亮化、基础设施、消防设施改造。给排水、强弱电、燃气改造等</t>
  </si>
  <si>
    <t>钓灌、建行宿舍区</t>
  </si>
  <si>
    <t>钓灌、建行宿舍区基础设施建设项目</t>
  </si>
  <si>
    <t>工农社区</t>
  </si>
  <si>
    <t>基础设施、亮化、消防设施改造。给排水、强弱电、燃气改造等</t>
  </si>
  <si>
    <t>鲤鱼山花园</t>
  </si>
  <si>
    <t>鲤鱼山花园小区基础设施建设项目</t>
  </si>
  <si>
    <t>玉龙社区</t>
  </si>
  <si>
    <t>2005年前</t>
  </si>
  <si>
    <t>安防改造、基础设施、绿化亮化、适老化改造。给排水、强弱电、燃气改造等</t>
  </si>
  <si>
    <t>睦邻嘉苑</t>
  </si>
  <si>
    <t>睦邻嘉苑小区基础设施建设项目</t>
  </si>
  <si>
    <t>大河社区</t>
  </si>
  <si>
    <t>增设停车位、亮化、安防等基础设施，给排水、强弱电、燃气改造</t>
  </si>
  <si>
    <t>四牌楼小区</t>
  </si>
  <si>
    <t>四牌楼小区基础设施建设项目</t>
  </si>
  <si>
    <t>楼梯修缮、基础设施、绿化亮化、适老化改造。给排水、强弱电、燃气改造等</t>
  </si>
  <si>
    <t>东城风景</t>
  </si>
  <si>
    <t>东城风景小区基础设施建设项目</t>
  </si>
  <si>
    <t>古塔社区</t>
  </si>
  <si>
    <t>基础设施、绿化亮化、楼梯修缮、适老化改造。给排水、强弱电、燃气改造等</t>
  </si>
  <si>
    <t>锦绣花园小区基础设施建设项目</t>
  </si>
  <si>
    <t>道路、排水、安防、消防、绿化亮化等基础设施改造，燃气改造等</t>
  </si>
  <si>
    <t>民西小苑</t>
  </si>
  <si>
    <t>民西小苑基础设施建设项目</t>
  </si>
  <si>
    <t>民西社区</t>
  </si>
  <si>
    <t>东方家园</t>
  </si>
  <si>
    <t>东方家园基础设施建设项目</t>
  </si>
  <si>
    <t>安防改造、基础设施、亮化、适老化改造。给排水、强弱电、燃气改造等</t>
  </si>
  <si>
    <t>育才商业街</t>
  </si>
  <si>
    <t>育才商业街基础设施建设项目</t>
  </si>
  <si>
    <t>基础设施、绿化亮化、房屋修缮、适老化改造。给排水、强弱电、燃气改造等</t>
  </si>
  <si>
    <t>10个</t>
  </si>
  <si>
    <t>2023年改造小区占比较大的县区</t>
  </si>
  <si>
    <t>所属地市</t>
  </si>
  <si>
    <t>区县</t>
  </si>
  <si>
    <t>小区个数</t>
  </si>
  <si>
    <t>合肥</t>
  </si>
  <si>
    <t>淮北</t>
  </si>
  <si>
    <t>亳州</t>
  </si>
  <si>
    <t>宿州</t>
  </si>
  <si>
    <t>蚌埠</t>
  </si>
  <si>
    <t>怀远县</t>
  </si>
  <si>
    <t>淮南</t>
  </si>
  <si>
    <t>凤台县</t>
  </si>
  <si>
    <t>滁州</t>
  </si>
  <si>
    <t>来安县</t>
  </si>
  <si>
    <t>六安</t>
  </si>
  <si>
    <t>马鞍山</t>
  </si>
  <si>
    <t>宣城</t>
  </si>
  <si>
    <t>铜陵</t>
  </si>
  <si>
    <t>枞阳县</t>
  </si>
  <si>
    <t>池州</t>
  </si>
  <si>
    <t>安庆</t>
  </si>
  <si>
    <t>岳西县</t>
  </si>
</sst>
</file>

<file path=xl/styles.xml><?xml version="1.0" encoding="utf-8"?>
<styleSheet xmlns="http://schemas.openxmlformats.org/spreadsheetml/2006/main">
  <numFmts count="1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&quot; &quot;"/>
    <numFmt numFmtId="177" formatCode="0_ "/>
    <numFmt numFmtId="178" formatCode="0_);[Red]\(0\)"/>
    <numFmt numFmtId="179" formatCode="yyyy&quot;年&quot;"/>
    <numFmt numFmtId="180" formatCode="0.00_ "/>
    <numFmt numFmtId="181" formatCode="0.00_);[Red]\(0.00\)"/>
    <numFmt numFmtId="182" formatCode="0.000_ "/>
    <numFmt numFmtId="183" formatCode="0&quot; &quot;"/>
    <numFmt numFmtId="184" formatCode="0.0_ "/>
    <numFmt numFmtId="185" formatCode="0.00;[Red]0.00"/>
    <numFmt numFmtId="186" formatCode="_ \¥* #,##0.00_ ;_ \¥* \-#,##0.00_ ;_ \¥* &quot;-&quot;??_ ;_ @_ "/>
  </numFmts>
  <fonts count="6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36"/>
      <color theme="1"/>
      <name val="方正小标宋_GBK"/>
      <charset val="134"/>
    </font>
    <font>
      <sz val="16"/>
      <color theme="1"/>
      <name val="黑体"/>
      <charset val="134"/>
    </font>
    <font>
      <sz val="20"/>
      <color theme="1"/>
      <name val="黑体"/>
      <charset val="134"/>
    </font>
    <font>
      <sz val="16"/>
      <color theme="1"/>
      <name val="宋体"/>
      <charset val="134"/>
      <scheme val="minor"/>
    </font>
    <font>
      <sz val="16"/>
      <color theme="1"/>
      <name val="宋体"/>
      <charset val="134"/>
    </font>
    <font>
      <sz val="16"/>
      <color theme="1"/>
      <name val="SimSun"/>
      <charset val="134"/>
    </font>
    <font>
      <sz val="26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20"/>
      <color theme="1"/>
      <name val="宋体"/>
      <charset val="134"/>
      <scheme val="minor"/>
    </font>
    <font>
      <sz val="16"/>
      <color theme="1"/>
      <name val="Times New Roman"/>
      <charset val="134"/>
    </font>
    <font>
      <b/>
      <sz val="16"/>
      <color theme="1"/>
      <name val="黑体"/>
      <charset val="134"/>
    </font>
    <font>
      <sz val="16"/>
      <color theme="1"/>
      <name val="仿宋_GB2312"/>
      <charset val="134"/>
    </font>
    <font>
      <sz val="16"/>
      <color theme="1"/>
      <name val="仿宋"/>
      <charset val="134"/>
    </font>
    <font>
      <sz val="16"/>
      <name val="宋体"/>
      <charset val="134"/>
    </font>
    <font>
      <sz val="16"/>
      <color rgb="FF000000"/>
      <name val="宋体"/>
      <charset val="134"/>
      <scheme val="major"/>
    </font>
    <font>
      <b/>
      <sz val="16"/>
      <color theme="1"/>
      <name val="宋体"/>
      <charset val="134"/>
    </font>
    <font>
      <sz val="18"/>
      <color theme="1"/>
      <name val="宋体"/>
      <charset val="134"/>
    </font>
    <font>
      <sz val="18"/>
      <color theme="1"/>
      <name val="宋体"/>
      <charset val="134"/>
      <scheme val="minor"/>
    </font>
    <font>
      <sz val="16"/>
      <name val="宋体"/>
      <charset val="134"/>
      <scheme val="major"/>
    </font>
    <font>
      <b/>
      <sz val="18"/>
      <color theme="1"/>
      <name val="宋体"/>
      <charset val="134"/>
      <scheme val="minor"/>
    </font>
    <font>
      <sz val="18"/>
      <color theme="1"/>
      <name val="SimSun"/>
      <charset val="134"/>
    </font>
    <font>
      <b/>
      <sz val="20"/>
      <color theme="1"/>
      <name val="黑体"/>
      <charset val="134"/>
    </font>
    <font>
      <b/>
      <sz val="18"/>
      <color theme="1"/>
      <name val="黑体"/>
      <charset val="134"/>
    </font>
    <font>
      <b/>
      <sz val="16"/>
      <color theme="1"/>
      <name val="SimSun"/>
      <charset val="134"/>
    </font>
    <font>
      <sz val="16"/>
      <color rgb="FF000000"/>
      <name val="宋体"/>
      <charset val="134"/>
      <scheme val="minor"/>
    </font>
    <font>
      <sz val="16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sz val="18"/>
      <color theme="1"/>
      <name val="黑体"/>
      <charset val="134"/>
    </font>
    <font>
      <sz val="16"/>
      <color rgb="FF000000"/>
      <name val="宋体"/>
      <charset val="134"/>
    </font>
    <font>
      <sz val="16"/>
      <color indexed="8"/>
      <name val="宋体"/>
      <charset val="134"/>
    </font>
    <font>
      <sz val="16"/>
      <name val="仿宋"/>
      <charset val="134"/>
    </font>
    <font>
      <sz val="16"/>
      <color theme="1"/>
      <name val="Microsoft YaHei"/>
      <charset val="134"/>
    </font>
    <font>
      <sz val="16"/>
      <color rgb="FF000000"/>
      <name val="SimSun"/>
      <charset val="134"/>
    </font>
    <font>
      <sz val="18"/>
      <color rgb="FF000000"/>
      <name val="宋体"/>
      <charset val="134"/>
    </font>
    <font>
      <sz val="16"/>
      <color rgb="FF000000"/>
      <name val="仿宋_GB2312"/>
      <charset val="134"/>
    </font>
    <font>
      <sz val="16"/>
      <name val="仿宋_GB2312"/>
      <charset val="134"/>
    </font>
    <font>
      <b/>
      <sz val="16"/>
      <color rgb="FF000000"/>
      <name val="宋体"/>
      <charset val="134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Tahoma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43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15" applyNumberFormat="0" applyFill="0" applyAlignment="0" applyProtection="0">
      <alignment vertical="center"/>
    </xf>
    <xf numFmtId="0" fontId="55" fillId="0" borderId="15" applyNumberFormat="0" applyFill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6" fillId="11" borderId="17" applyNumberFormat="0" applyAlignment="0" applyProtection="0">
      <alignment vertical="center"/>
    </xf>
    <xf numFmtId="0" fontId="57" fillId="11" borderId="13" applyNumberFormat="0" applyAlignment="0" applyProtection="0">
      <alignment vertical="center"/>
    </xf>
    <xf numFmtId="0" fontId="58" fillId="12" borderId="18" applyNumberFormat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63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64" fillId="0" borderId="0">
      <alignment vertical="center"/>
    </xf>
    <xf numFmtId="0" fontId="46" fillId="32" borderId="0" applyNumberFormat="0" applyBorder="0" applyAlignment="0" applyProtection="0">
      <alignment vertical="center"/>
    </xf>
    <xf numFmtId="0" fontId="63" fillId="0" borderId="0">
      <alignment vertical="center"/>
    </xf>
    <xf numFmtId="0" fontId="44" fillId="0" borderId="0">
      <alignment vertical="center"/>
    </xf>
    <xf numFmtId="0" fontId="6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9" fontId="8" fillId="0" borderId="4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7" fillId="0" borderId="1" xfId="0" applyNumberFormat="1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6" fillId="0" borderId="1" xfId="59" applyFont="1" applyFill="1" applyBorder="1" applyAlignment="1">
      <alignment horizontal="center" vertical="center" wrapText="1"/>
    </xf>
    <xf numFmtId="0" fontId="6" fillId="0" borderId="1" xfId="18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1" xfId="59" applyFont="1" applyFill="1" applyBorder="1" applyAlignment="1">
      <alignment horizontal="center" vertical="center" wrapText="1"/>
    </xf>
    <xf numFmtId="0" fontId="6" fillId="0" borderId="1" xfId="18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0" fontId="10" fillId="0" borderId="1" xfId="59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58" applyFont="1" applyFill="1" applyBorder="1" applyAlignment="1" applyProtection="1">
      <alignment horizontal="center" vertical="center" wrapText="1"/>
      <protection locked="0"/>
    </xf>
    <xf numFmtId="0" fontId="8" fillId="0" borderId="1" xfId="58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180" fontId="6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180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58" applyFont="1" applyFill="1" applyBorder="1" applyAlignment="1" applyProtection="1">
      <alignment horizontal="center" vertical="center" wrapText="1" shrinkToFit="1"/>
      <protection locked="0"/>
    </xf>
    <xf numFmtId="0" fontId="6" fillId="0" borderId="1" xfId="58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" xfId="58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80" fontId="6" fillId="0" borderId="1" xfId="58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58" applyNumberFormat="1" applyFont="1" applyFill="1" applyBorder="1" applyAlignment="1" applyProtection="1">
      <alignment horizontal="center" vertical="center" wrapText="1" shrinkToFit="1"/>
      <protection locked="0"/>
    </xf>
    <xf numFmtId="180" fontId="7" fillId="0" borderId="1" xfId="58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58" applyFont="1" applyFill="1" applyBorder="1" applyAlignment="1" applyProtection="1">
      <alignment horizontal="center" vertical="center" wrapText="1"/>
      <protection locked="0"/>
    </xf>
    <xf numFmtId="0" fontId="14" fillId="0" borderId="1" xfId="58" applyFont="1" applyFill="1" applyBorder="1" applyAlignment="1" applyProtection="1">
      <alignment horizontal="center" vertical="center" wrapText="1"/>
      <protection locked="0"/>
    </xf>
    <xf numFmtId="180" fontId="15" fillId="0" borderId="1" xfId="58" applyNumberFormat="1" applyFont="1" applyFill="1" applyBorder="1" applyAlignment="1" applyProtection="1">
      <alignment horizontal="center" vertical="center" wrapText="1"/>
      <protection locked="0"/>
    </xf>
    <xf numFmtId="177" fontId="15" fillId="0" borderId="1" xfId="58" applyNumberFormat="1" applyFont="1" applyFill="1" applyBorder="1" applyAlignment="1" applyProtection="1">
      <alignment horizontal="center" vertical="center" wrapText="1"/>
      <protection locked="0"/>
    </xf>
    <xf numFmtId="180" fontId="10" fillId="0" borderId="2" xfId="0" applyNumberFormat="1" applyFont="1" applyFill="1" applyBorder="1" applyAlignment="1">
      <alignment horizontal="center" vertical="center" wrapText="1"/>
    </xf>
    <xf numFmtId="180" fontId="10" fillId="0" borderId="3" xfId="0" applyNumberFormat="1" applyFont="1" applyFill="1" applyBorder="1" applyAlignment="1">
      <alignment horizontal="center" vertical="center" wrapText="1"/>
    </xf>
    <xf numFmtId="181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181" fontId="20" fillId="0" borderId="1" xfId="0" applyNumberFormat="1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>
      <alignment horizontal="center" vertical="center" wrapText="1"/>
    </xf>
    <xf numFmtId="177" fontId="21" fillId="0" borderId="2" xfId="0" applyNumberFormat="1" applyFont="1" applyFill="1" applyBorder="1" applyAlignment="1">
      <alignment horizontal="center" vertical="center" wrapText="1"/>
    </xf>
    <xf numFmtId="177" fontId="21" fillId="0" borderId="3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180" fontId="1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</xf>
    <xf numFmtId="181" fontId="19" fillId="0" borderId="3" xfId="0" applyNumberFormat="1" applyFont="1" applyFill="1" applyBorder="1" applyAlignment="1">
      <alignment horizontal="center" vertical="center" wrapText="1"/>
    </xf>
    <xf numFmtId="178" fontId="19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77" fontId="19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80" fontId="28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180" fontId="6" fillId="0" borderId="5" xfId="0" applyNumberFormat="1" applyFont="1" applyFill="1" applyBorder="1" applyAlignment="1">
      <alignment horizontal="center" vertical="center" wrapText="1"/>
    </xf>
    <xf numFmtId="180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82" fontId="28" fillId="0" borderId="1" xfId="0" applyNumberFormat="1" applyFont="1" applyFill="1" applyBorder="1" applyAlignment="1">
      <alignment horizontal="center" vertical="center" wrapText="1"/>
    </xf>
    <xf numFmtId="182" fontId="28" fillId="0" borderId="2" xfId="0" applyNumberFormat="1" applyFont="1" applyFill="1" applyBorder="1" applyAlignment="1">
      <alignment horizontal="center" vertical="center" wrapText="1"/>
    </xf>
    <xf numFmtId="182" fontId="28" fillId="0" borderId="5" xfId="0" applyNumberFormat="1" applyFont="1" applyFill="1" applyBorder="1" applyAlignment="1">
      <alignment horizontal="center" vertical="center" wrapText="1"/>
    </xf>
    <xf numFmtId="182" fontId="28" fillId="0" borderId="3" xfId="0" applyNumberFormat="1" applyFont="1" applyFill="1" applyBorder="1" applyAlignment="1">
      <alignment horizontal="center" vertical="center" wrapText="1"/>
    </xf>
    <xf numFmtId="182" fontId="6" fillId="0" borderId="1" xfId="0" applyNumberFormat="1" applyFont="1" applyFill="1" applyBorder="1" applyAlignment="1">
      <alignment horizontal="center" vertical="center" wrapText="1"/>
    </xf>
    <xf numFmtId="49" fontId="29" fillId="0" borderId="4" xfId="0" applyNumberFormat="1" applyFont="1" applyFill="1" applyBorder="1" applyAlignment="1">
      <alignment horizontal="center" vertical="center" wrapText="1"/>
    </xf>
    <xf numFmtId="183" fontId="29" fillId="0" borderId="4" xfId="0" applyNumberFormat="1" applyFont="1" applyFill="1" applyBorder="1" applyAlignment="1">
      <alignment horizontal="center" vertical="center" wrapText="1"/>
    </xf>
    <xf numFmtId="0" fontId="29" fillId="0" borderId="7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7" fillId="0" borderId="1" xfId="58" applyFont="1" applyFill="1" applyBorder="1" applyAlignment="1">
      <alignment horizontal="center" vertical="center" wrapText="1"/>
    </xf>
    <xf numFmtId="180" fontId="6" fillId="0" borderId="0" xfId="0" applyNumberFormat="1" applyFont="1" applyFill="1" applyAlignment="1">
      <alignment horizontal="center" vertical="center" wrapText="1"/>
    </xf>
    <xf numFmtId="176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83" fontId="29" fillId="0" borderId="7" xfId="0" applyNumberFormat="1" applyFont="1" applyFill="1" applyBorder="1" applyAlignment="1">
      <alignment horizontal="center" vertical="center" wrapText="1"/>
    </xf>
    <xf numFmtId="183" fontId="29" fillId="0" borderId="8" xfId="0" applyNumberFormat="1" applyFont="1" applyFill="1" applyBorder="1" applyAlignment="1">
      <alignment horizontal="center" vertical="center" wrapText="1"/>
    </xf>
    <xf numFmtId="183" fontId="29" fillId="0" borderId="9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8" fillId="0" borderId="1" xfId="59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59" applyFont="1" applyFill="1" applyBorder="1" applyAlignment="1">
      <alignment horizontal="center" vertical="center" wrapText="1"/>
    </xf>
    <xf numFmtId="180" fontId="7" fillId="0" borderId="1" xfId="59" applyNumberFormat="1" applyFont="1" applyFill="1" applyBorder="1" applyAlignment="1">
      <alignment horizontal="center" vertical="center" wrapText="1"/>
    </xf>
    <xf numFmtId="0" fontId="7" fillId="0" borderId="1" xfId="59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80" fontId="7" fillId="0" borderId="2" xfId="0" applyNumberFormat="1" applyFont="1" applyFill="1" applyBorder="1" applyAlignment="1">
      <alignment horizontal="center" vertical="center" wrapText="1"/>
    </xf>
    <xf numFmtId="180" fontId="7" fillId="0" borderId="5" xfId="0" applyNumberFormat="1" applyFont="1" applyFill="1" applyBorder="1" applyAlignment="1">
      <alignment horizontal="center" vertical="center" wrapText="1"/>
    </xf>
    <xf numFmtId="2" fontId="7" fillId="0" borderId="1" xfId="59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0" fontId="7" fillId="0" borderId="1" xfId="39" applyFont="1" applyFill="1" applyBorder="1" applyAlignment="1">
      <alignment horizontal="center" vertical="center" wrapText="1"/>
    </xf>
    <xf numFmtId="0" fontId="7" fillId="0" borderId="1" xfId="47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80" fontId="18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184" fontId="6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185" fontId="7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86" fontId="6" fillId="0" borderId="2" xfId="0" applyNumberFormat="1" applyFont="1" applyFill="1" applyBorder="1" applyAlignment="1">
      <alignment horizontal="center" vertical="center" wrapText="1"/>
    </xf>
    <xf numFmtId="186" fontId="6" fillId="0" borderId="5" xfId="0" applyNumberFormat="1" applyFont="1" applyFill="1" applyBorder="1" applyAlignment="1">
      <alignment horizontal="center" vertical="center" wrapText="1"/>
    </xf>
    <xf numFmtId="186" fontId="6" fillId="0" borderId="3" xfId="0" applyNumberFormat="1" applyFont="1" applyFill="1" applyBorder="1" applyAlignment="1">
      <alignment horizontal="center" vertical="center" wrapText="1"/>
    </xf>
    <xf numFmtId="0" fontId="6" fillId="0" borderId="1" xfId="57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2" fillId="0" borderId="2" xfId="0" applyNumberFormat="1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center" vertical="center" wrapText="1"/>
    </xf>
    <xf numFmtId="0" fontId="32" fillId="0" borderId="5" xfId="0" applyNumberFormat="1" applyFont="1" applyFill="1" applyBorder="1" applyAlignment="1">
      <alignment horizontal="center" vertical="center" wrapText="1"/>
    </xf>
    <xf numFmtId="0" fontId="32" fillId="0" borderId="3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6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180" fontId="40" fillId="0" borderId="1" xfId="0" applyNumberFormat="1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6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包河区各街（镇）有物业小区信息表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2 2 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常规 10 2" xfId="52"/>
    <cellStyle name="60% - 强调文字颜色 6" xfId="53" builtinId="52"/>
    <cellStyle name="常规 13" xfId="54"/>
    <cellStyle name="常规 22" xfId="55"/>
    <cellStyle name="常规 12 2" xfId="56"/>
    <cellStyle name="常规 11" xfId="57"/>
    <cellStyle name="常规 3" xfId="58"/>
    <cellStyle name="常规 2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9BC2E6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sugon\Desktop\&#26032;&#24314;&#25991;&#20214;&#22841;23\d:\Users\Lenovo\Documents\WeChat%20Files\liulang944304\FileStorage\File\2022-05\&#22478;&#38215;&#32769;&#26087;&#23567;&#21306;&#22522;&#26412;&#24773;&#20917;&#35843;&#26597;&#25720;&#24213;&#34920;&#65288;&#24230;&#20551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310"/>
  <sheetViews>
    <sheetView tabSelected="1" zoomScale="50" zoomScaleNormal="50" workbookViewId="0">
      <pane ySplit="5" topLeftCell="A1307" activePane="bottomLeft" state="frozen"/>
      <selection/>
      <selection pane="bottomLeft" activeCell="L1312" sqref="L1312"/>
    </sheetView>
  </sheetViews>
  <sheetFormatPr defaultColWidth="9" defaultRowHeight="13.5"/>
  <cols>
    <col min="1" max="1" width="9" style="7"/>
    <col min="2" max="2" width="21.25" style="7" customWidth="1"/>
    <col min="3" max="4" width="12.5" style="7" customWidth="1"/>
    <col min="5" max="5" width="9" style="7"/>
    <col min="6" max="6" width="15.55" style="7" customWidth="1"/>
    <col min="7" max="7" width="12.5333333333333" style="7" customWidth="1"/>
    <col min="8" max="8" width="13.925" style="7" customWidth="1"/>
    <col min="9" max="9" width="12.5" style="7" customWidth="1"/>
    <col min="10" max="10" width="11.0666666666667" style="7" customWidth="1"/>
    <col min="11" max="12" width="17.5" style="7"/>
    <col min="13" max="13" width="14.1083333333333" style="7" customWidth="1"/>
    <col min="14" max="14" width="13.3916666666667" style="7" customWidth="1"/>
    <col min="15" max="15" width="13.75" style="7" customWidth="1"/>
    <col min="16" max="16" width="10.625" style="7"/>
    <col min="17" max="18" width="25.25" style="7" customWidth="1"/>
    <col min="19" max="19" width="17.5" style="7"/>
    <col min="20" max="20" width="15.875" style="7"/>
    <col min="21" max="21" width="12.75" style="7" customWidth="1"/>
    <col min="22" max="22" width="15.3083333333333" style="8" customWidth="1"/>
    <col min="23" max="28" width="9" style="8"/>
    <col min="29" max="16384" width="9" style="5"/>
  </cols>
  <sheetData>
    <row r="1" ht="48" spans="1:2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ht="43" customHeight="1" spans="1:21">
      <c r="A2" s="10" t="s">
        <v>1</v>
      </c>
      <c r="B2" s="10" t="s">
        <v>2</v>
      </c>
      <c r="C2" s="10"/>
      <c r="D2" s="10" t="s">
        <v>3</v>
      </c>
      <c r="E2" s="10" t="s">
        <v>4</v>
      </c>
      <c r="F2" s="10" t="s">
        <v>5</v>
      </c>
      <c r="G2" s="10"/>
      <c r="H2" s="10"/>
      <c r="I2" s="10" t="s">
        <v>6</v>
      </c>
      <c r="J2" s="10"/>
      <c r="K2" s="10" t="s">
        <v>7</v>
      </c>
      <c r="L2" s="10"/>
      <c r="M2" s="10" t="s">
        <v>8</v>
      </c>
      <c r="N2" s="10"/>
      <c r="O2" s="10" t="s">
        <v>9</v>
      </c>
      <c r="P2" s="10" t="s">
        <v>10</v>
      </c>
      <c r="Q2" s="10" t="s">
        <v>11</v>
      </c>
      <c r="R2" s="10" t="s">
        <v>12</v>
      </c>
      <c r="S2" s="10"/>
      <c r="T2" s="10" t="s">
        <v>13</v>
      </c>
      <c r="U2" s="10" t="s">
        <v>14</v>
      </c>
    </row>
    <row r="3" spans="1:21">
      <c r="A3" s="10"/>
      <c r="B3" s="10" t="s">
        <v>15</v>
      </c>
      <c r="C3" s="10" t="s">
        <v>16</v>
      </c>
      <c r="D3" s="10"/>
      <c r="E3" s="10"/>
      <c r="F3" s="10" t="s">
        <v>17</v>
      </c>
      <c r="G3" s="11" t="s">
        <v>18</v>
      </c>
      <c r="H3" s="10" t="s">
        <v>19</v>
      </c>
      <c r="I3" s="10" t="s">
        <v>20</v>
      </c>
      <c r="J3" s="10" t="s">
        <v>21</v>
      </c>
      <c r="K3" s="10" t="s">
        <v>22</v>
      </c>
      <c r="L3" s="10" t="s">
        <v>23</v>
      </c>
      <c r="M3" s="10"/>
      <c r="N3" s="10" t="s">
        <v>24</v>
      </c>
      <c r="O3" s="10"/>
      <c r="P3" s="10"/>
      <c r="Q3" s="10"/>
      <c r="R3" s="10" t="s">
        <v>25</v>
      </c>
      <c r="S3" s="10" t="s">
        <v>26</v>
      </c>
      <c r="T3" s="10"/>
      <c r="U3" s="10"/>
    </row>
    <row r="4" ht="141" customHeight="1" spans="1:21">
      <c r="A4" s="10"/>
      <c r="B4" s="10"/>
      <c r="C4" s="10"/>
      <c r="D4" s="10"/>
      <c r="E4" s="10"/>
      <c r="F4" s="10"/>
      <c r="G4" s="1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ht="45" customHeight="1" spans="1:21">
      <c r="A5" s="10" t="s">
        <v>27</v>
      </c>
      <c r="B5" s="10">
        <f>A123+A226+A275+A312+A365+A398+A429+A570+A623+A714+A820+A954+A992+A1079+A1229+A1297+A1309+A1280</f>
        <v>1269</v>
      </c>
      <c r="C5" s="10">
        <f>71+47+21+30+38+24+8+58+33+52+49+74+12+21+74+26+15+10</f>
        <v>663</v>
      </c>
      <c r="D5" s="10"/>
      <c r="E5" s="10"/>
      <c r="F5" s="10">
        <f t="shared" ref="F5:L5" si="0">F124+F227+F276+F313+F366+F399+F430+F571+F624+F715+F821+F955+F993+F1080+F1230+F1281+F1298+F1310</f>
        <v>241210</v>
      </c>
      <c r="G5" s="10">
        <f t="shared" si="0"/>
        <v>7956</v>
      </c>
      <c r="H5" s="10">
        <f t="shared" si="0"/>
        <v>241210</v>
      </c>
      <c r="I5" s="10">
        <f t="shared" si="0"/>
        <v>16073</v>
      </c>
      <c r="J5" s="10">
        <f t="shared" si="0"/>
        <v>16073</v>
      </c>
      <c r="K5" s="10">
        <f t="shared" si="0"/>
        <v>2352.92414</v>
      </c>
      <c r="L5" s="10">
        <f t="shared" si="0"/>
        <v>2352.92414</v>
      </c>
      <c r="M5" s="10">
        <f t="shared" ref="L5:S5" si="1">M124+M227+M276+M313+M366+M399+M430+M571+M624+M715+M821+M955+M993+M1080+M1230+M1281+M1298+M1310</f>
        <v>24821</v>
      </c>
      <c r="N5" s="10">
        <f t="shared" si="1"/>
        <v>24694</v>
      </c>
      <c r="O5" s="10"/>
      <c r="P5" s="10"/>
      <c r="Q5" s="10"/>
      <c r="R5" s="10">
        <f t="shared" si="1"/>
        <v>733656.991</v>
      </c>
      <c r="S5" s="10">
        <f t="shared" si="1"/>
        <v>733656.991</v>
      </c>
      <c r="T5" s="10"/>
      <c r="U5" s="10"/>
    </row>
    <row r="6" ht="45" customHeight="1" spans="1:21">
      <c r="A6" s="13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ht="69" customHeight="1" spans="1:21">
      <c r="A7" s="14">
        <v>1</v>
      </c>
      <c r="B7" s="14" t="s">
        <v>29</v>
      </c>
      <c r="C7" s="14" t="s">
        <v>29</v>
      </c>
      <c r="D7" s="14" t="s">
        <v>30</v>
      </c>
      <c r="E7" s="14" t="s">
        <v>31</v>
      </c>
      <c r="F7" s="14">
        <v>36</v>
      </c>
      <c r="G7" s="15">
        <v>0</v>
      </c>
      <c r="H7" s="14">
        <v>36</v>
      </c>
      <c r="I7" s="14">
        <v>1</v>
      </c>
      <c r="J7" s="14">
        <v>1</v>
      </c>
      <c r="K7" s="14">
        <v>0.37</v>
      </c>
      <c r="L7" s="14">
        <v>0.37</v>
      </c>
      <c r="M7" s="14">
        <v>3</v>
      </c>
      <c r="N7" s="14">
        <v>3</v>
      </c>
      <c r="O7" s="17">
        <v>1995</v>
      </c>
      <c r="P7" s="17" t="s">
        <v>32</v>
      </c>
      <c r="Q7" s="14" t="s">
        <v>33</v>
      </c>
      <c r="R7" s="14">
        <v>148</v>
      </c>
      <c r="S7" s="14">
        <v>148</v>
      </c>
      <c r="T7" s="17" t="s">
        <v>34</v>
      </c>
      <c r="U7" s="17"/>
    </row>
    <row r="8" ht="69" customHeight="1" spans="1:21">
      <c r="A8" s="14">
        <v>2</v>
      </c>
      <c r="B8" s="14" t="s">
        <v>35</v>
      </c>
      <c r="C8" s="14" t="s">
        <v>35</v>
      </c>
      <c r="D8" s="14" t="s">
        <v>30</v>
      </c>
      <c r="E8" s="14" t="s">
        <v>36</v>
      </c>
      <c r="F8" s="14">
        <v>100</v>
      </c>
      <c r="G8" s="15">
        <v>0</v>
      </c>
      <c r="H8" s="14">
        <v>100</v>
      </c>
      <c r="I8" s="14">
        <v>4</v>
      </c>
      <c r="J8" s="14">
        <v>4</v>
      </c>
      <c r="K8" s="14">
        <v>0.7</v>
      </c>
      <c r="L8" s="14">
        <v>0.7</v>
      </c>
      <c r="M8" s="14">
        <v>13</v>
      </c>
      <c r="N8" s="14">
        <v>13</v>
      </c>
      <c r="O8" s="17">
        <v>1986</v>
      </c>
      <c r="P8" s="17" t="s">
        <v>37</v>
      </c>
      <c r="Q8" s="14" t="s">
        <v>33</v>
      </c>
      <c r="R8" s="14">
        <v>280</v>
      </c>
      <c r="S8" s="14">
        <v>280</v>
      </c>
      <c r="T8" s="17" t="s">
        <v>34</v>
      </c>
      <c r="U8" s="17"/>
    </row>
    <row r="9" ht="69" customHeight="1" spans="1:21">
      <c r="A9" s="14">
        <v>3</v>
      </c>
      <c r="B9" s="14" t="s">
        <v>38</v>
      </c>
      <c r="C9" s="14" t="s">
        <v>38</v>
      </c>
      <c r="D9" s="14" t="s">
        <v>30</v>
      </c>
      <c r="E9" s="14" t="s">
        <v>39</v>
      </c>
      <c r="F9" s="14">
        <v>24</v>
      </c>
      <c r="G9" s="15">
        <v>0</v>
      </c>
      <c r="H9" s="14">
        <v>24</v>
      </c>
      <c r="I9" s="14">
        <v>1</v>
      </c>
      <c r="J9" s="14">
        <v>1</v>
      </c>
      <c r="K9" s="14">
        <v>0.11</v>
      </c>
      <c r="L9" s="14">
        <v>0.11</v>
      </c>
      <c r="M9" s="14">
        <v>2</v>
      </c>
      <c r="N9" s="14">
        <v>2</v>
      </c>
      <c r="O9" s="17">
        <v>1994</v>
      </c>
      <c r="P9" s="17" t="s">
        <v>32</v>
      </c>
      <c r="Q9" s="14" t="s">
        <v>33</v>
      </c>
      <c r="R9" s="14">
        <v>44</v>
      </c>
      <c r="S9" s="14">
        <v>44</v>
      </c>
      <c r="T9" s="17" t="s">
        <v>34</v>
      </c>
      <c r="U9" s="17"/>
    </row>
    <row r="10" ht="69" customHeight="1" spans="1:21">
      <c r="A10" s="14">
        <v>4</v>
      </c>
      <c r="B10" s="14" t="s">
        <v>40</v>
      </c>
      <c r="C10" s="15" t="s">
        <v>41</v>
      </c>
      <c r="D10" s="14" t="s">
        <v>30</v>
      </c>
      <c r="E10" s="14" t="s">
        <v>36</v>
      </c>
      <c r="F10" s="14">
        <v>20</v>
      </c>
      <c r="G10" s="15">
        <v>0</v>
      </c>
      <c r="H10" s="14">
        <v>68</v>
      </c>
      <c r="I10" s="14">
        <v>1</v>
      </c>
      <c r="J10" s="14">
        <v>2</v>
      </c>
      <c r="K10" s="14">
        <v>0.12</v>
      </c>
      <c r="L10" s="14">
        <v>0.54</v>
      </c>
      <c r="M10" s="14">
        <v>2</v>
      </c>
      <c r="N10" s="14">
        <v>2</v>
      </c>
      <c r="O10" s="17">
        <v>1982</v>
      </c>
      <c r="P10" s="17" t="s">
        <v>37</v>
      </c>
      <c r="Q10" s="14" t="s">
        <v>33</v>
      </c>
      <c r="R10" s="14">
        <v>48</v>
      </c>
      <c r="S10" s="14">
        <v>216</v>
      </c>
      <c r="T10" s="25" t="s">
        <v>42</v>
      </c>
      <c r="U10" s="17"/>
    </row>
    <row r="11" ht="69" customHeight="1" spans="1:21">
      <c r="A11" s="14">
        <v>5</v>
      </c>
      <c r="B11" s="14" t="s">
        <v>43</v>
      </c>
      <c r="C11" s="15"/>
      <c r="D11" s="14" t="s">
        <v>30</v>
      </c>
      <c r="E11" s="14" t="s">
        <v>36</v>
      </c>
      <c r="F11" s="14">
        <v>48</v>
      </c>
      <c r="G11" s="15">
        <v>0</v>
      </c>
      <c r="H11" s="14"/>
      <c r="I11" s="14">
        <v>1</v>
      </c>
      <c r="J11" s="14"/>
      <c r="K11" s="14">
        <v>0.42</v>
      </c>
      <c r="L11" s="14"/>
      <c r="M11" s="14">
        <v>4</v>
      </c>
      <c r="N11" s="14">
        <v>4</v>
      </c>
      <c r="O11" s="17">
        <v>1990</v>
      </c>
      <c r="P11" s="17" t="s">
        <v>37</v>
      </c>
      <c r="Q11" s="14" t="s">
        <v>33</v>
      </c>
      <c r="R11" s="14">
        <v>168</v>
      </c>
      <c r="S11" s="14"/>
      <c r="T11" s="26"/>
      <c r="U11" s="17"/>
    </row>
    <row r="12" ht="69" customHeight="1" spans="1:21">
      <c r="A12" s="14">
        <v>6</v>
      </c>
      <c r="B12" s="14" t="s">
        <v>44</v>
      </c>
      <c r="C12" s="14" t="s">
        <v>44</v>
      </c>
      <c r="D12" s="14" t="s">
        <v>30</v>
      </c>
      <c r="E12" s="14" t="s">
        <v>45</v>
      </c>
      <c r="F12" s="14">
        <v>134</v>
      </c>
      <c r="G12" s="15">
        <v>0</v>
      </c>
      <c r="H12" s="14">
        <v>134</v>
      </c>
      <c r="I12" s="14">
        <v>6</v>
      </c>
      <c r="J12" s="14">
        <v>6</v>
      </c>
      <c r="K12" s="14">
        <v>0.98</v>
      </c>
      <c r="L12" s="14">
        <v>0.98</v>
      </c>
      <c r="M12" s="14">
        <v>12</v>
      </c>
      <c r="N12" s="14">
        <v>12</v>
      </c>
      <c r="O12" s="14">
        <v>1985</v>
      </c>
      <c r="P12" s="14" t="s">
        <v>37</v>
      </c>
      <c r="Q12" s="14" t="s">
        <v>33</v>
      </c>
      <c r="R12" s="14">
        <v>392</v>
      </c>
      <c r="S12" s="14">
        <v>392</v>
      </c>
      <c r="T12" s="14" t="s">
        <v>34</v>
      </c>
      <c r="U12" s="17"/>
    </row>
    <row r="13" ht="87" customHeight="1" spans="1:21">
      <c r="A13" s="14">
        <v>7</v>
      </c>
      <c r="B13" s="14" t="s">
        <v>46</v>
      </c>
      <c r="C13" s="14" t="s">
        <v>46</v>
      </c>
      <c r="D13" s="14" t="s">
        <v>30</v>
      </c>
      <c r="E13" s="14" t="s">
        <v>47</v>
      </c>
      <c r="F13" s="14">
        <v>764</v>
      </c>
      <c r="G13" s="15">
        <v>0</v>
      </c>
      <c r="H13" s="14">
        <v>764</v>
      </c>
      <c r="I13" s="14">
        <v>29</v>
      </c>
      <c r="J13" s="14">
        <v>29</v>
      </c>
      <c r="K13" s="14">
        <v>5.28</v>
      </c>
      <c r="L13" s="14">
        <v>5.28</v>
      </c>
      <c r="M13" s="14">
        <v>131</v>
      </c>
      <c r="N13" s="14">
        <v>126</v>
      </c>
      <c r="O13" s="14" t="s">
        <v>48</v>
      </c>
      <c r="P13" s="14" t="s">
        <v>49</v>
      </c>
      <c r="Q13" s="14" t="s">
        <v>50</v>
      </c>
      <c r="R13" s="14">
        <v>2112</v>
      </c>
      <c r="S13" s="14">
        <v>2112</v>
      </c>
      <c r="T13" s="14" t="s">
        <v>34</v>
      </c>
      <c r="U13" s="15" t="s">
        <v>51</v>
      </c>
    </row>
    <row r="14" ht="87" customHeight="1" spans="1:21">
      <c r="A14" s="14">
        <v>8</v>
      </c>
      <c r="B14" s="14" t="s">
        <v>52</v>
      </c>
      <c r="C14" s="14" t="s">
        <v>52</v>
      </c>
      <c r="D14" s="14" t="s">
        <v>30</v>
      </c>
      <c r="E14" s="14" t="s">
        <v>53</v>
      </c>
      <c r="F14" s="14">
        <v>399</v>
      </c>
      <c r="G14" s="15">
        <v>0</v>
      </c>
      <c r="H14" s="14">
        <v>399</v>
      </c>
      <c r="I14" s="14">
        <v>25</v>
      </c>
      <c r="J14" s="14">
        <v>25</v>
      </c>
      <c r="K14" s="14">
        <v>2.6</v>
      </c>
      <c r="L14" s="14">
        <v>2.6</v>
      </c>
      <c r="M14" s="14">
        <v>47</v>
      </c>
      <c r="N14" s="14">
        <v>47</v>
      </c>
      <c r="O14" s="14" t="s">
        <v>54</v>
      </c>
      <c r="P14" s="14" t="s">
        <v>49</v>
      </c>
      <c r="Q14" s="14" t="s">
        <v>50</v>
      </c>
      <c r="R14" s="14">
        <v>1040</v>
      </c>
      <c r="S14" s="14">
        <v>1040</v>
      </c>
      <c r="T14" s="14" t="s">
        <v>34</v>
      </c>
      <c r="U14" s="15" t="s">
        <v>51</v>
      </c>
    </row>
    <row r="15" ht="87" customHeight="1" spans="1:21">
      <c r="A15" s="14">
        <v>9</v>
      </c>
      <c r="B15" s="14" t="s">
        <v>55</v>
      </c>
      <c r="C15" s="14" t="s">
        <v>55</v>
      </c>
      <c r="D15" s="14" t="s">
        <v>30</v>
      </c>
      <c r="E15" s="14" t="s">
        <v>56</v>
      </c>
      <c r="F15" s="14">
        <v>124</v>
      </c>
      <c r="G15" s="15">
        <v>0</v>
      </c>
      <c r="H15" s="14">
        <v>124</v>
      </c>
      <c r="I15" s="14">
        <v>23</v>
      </c>
      <c r="J15" s="14">
        <v>23</v>
      </c>
      <c r="K15" s="14">
        <v>1.26</v>
      </c>
      <c r="L15" s="14">
        <v>1.26</v>
      </c>
      <c r="M15" s="14">
        <v>44</v>
      </c>
      <c r="N15" s="14">
        <v>40</v>
      </c>
      <c r="O15" s="14" t="s">
        <v>57</v>
      </c>
      <c r="P15" s="14" t="s">
        <v>49</v>
      </c>
      <c r="Q15" s="14" t="s">
        <v>50</v>
      </c>
      <c r="R15" s="14">
        <v>504</v>
      </c>
      <c r="S15" s="14">
        <v>504</v>
      </c>
      <c r="T15" s="14" t="s">
        <v>34</v>
      </c>
      <c r="U15" s="15" t="s">
        <v>51</v>
      </c>
    </row>
    <row r="16" ht="192" customHeight="1" spans="1:21">
      <c r="A16" s="14">
        <v>10</v>
      </c>
      <c r="B16" s="14" t="s">
        <v>58</v>
      </c>
      <c r="C16" s="14" t="s">
        <v>58</v>
      </c>
      <c r="D16" s="14" t="s">
        <v>59</v>
      </c>
      <c r="E16" s="14" t="s">
        <v>60</v>
      </c>
      <c r="F16" s="14">
        <v>368</v>
      </c>
      <c r="G16" s="15">
        <v>0</v>
      </c>
      <c r="H16" s="14">
        <v>368</v>
      </c>
      <c r="I16" s="14">
        <v>25</v>
      </c>
      <c r="J16" s="14">
        <v>25</v>
      </c>
      <c r="K16" s="14">
        <v>2.85</v>
      </c>
      <c r="L16" s="14">
        <v>2.85</v>
      </c>
      <c r="M16" s="14">
        <v>49</v>
      </c>
      <c r="N16" s="14">
        <v>49</v>
      </c>
      <c r="O16" s="18">
        <v>35796</v>
      </c>
      <c r="P16" s="14" t="s">
        <v>61</v>
      </c>
      <c r="Q16" s="14" t="s">
        <v>62</v>
      </c>
      <c r="R16" s="14">
        <v>1600</v>
      </c>
      <c r="S16" s="14">
        <v>1600</v>
      </c>
      <c r="T16" s="17" t="s">
        <v>34</v>
      </c>
      <c r="U16" s="17"/>
    </row>
    <row r="17" ht="75" customHeight="1" spans="1:22">
      <c r="A17" s="14">
        <v>11</v>
      </c>
      <c r="B17" s="15" t="s">
        <v>63</v>
      </c>
      <c r="C17" s="15" t="s">
        <v>64</v>
      </c>
      <c r="D17" s="15" t="s">
        <v>65</v>
      </c>
      <c r="E17" s="15" t="s">
        <v>66</v>
      </c>
      <c r="F17" s="15">
        <v>2600</v>
      </c>
      <c r="G17" s="15">
        <v>0</v>
      </c>
      <c r="H17" s="15">
        <v>2600</v>
      </c>
      <c r="I17" s="15">
        <v>62</v>
      </c>
      <c r="J17" s="15">
        <v>62</v>
      </c>
      <c r="K17" s="15">
        <v>24.7</v>
      </c>
      <c r="L17" s="15">
        <v>24.7</v>
      </c>
      <c r="M17" s="15">
        <v>186</v>
      </c>
      <c r="N17" s="15">
        <v>186</v>
      </c>
      <c r="O17" s="15">
        <v>1998</v>
      </c>
      <c r="P17" s="15" t="s">
        <v>61</v>
      </c>
      <c r="Q17" s="14" t="s">
        <v>67</v>
      </c>
      <c r="R17" s="27">
        <v>9880</v>
      </c>
      <c r="S17" s="27">
        <v>9880</v>
      </c>
      <c r="T17" s="17" t="s">
        <v>34</v>
      </c>
      <c r="U17" s="17"/>
      <c r="V17" s="28"/>
    </row>
    <row r="18" ht="75" customHeight="1" spans="1:22">
      <c r="A18" s="14">
        <v>12</v>
      </c>
      <c r="B18" s="15" t="s">
        <v>68</v>
      </c>
      <c r="C18" s="15" t="s">
        <v>69</v>
      </c>
      <c r="D18" s="15" t="s">
        <v>65</v>
      </c>
      <c r="E18" s="15" t="s">
        <v>66</v>
      </c>
      <c r="F18" s="16">
        <v>15</v>
      </c>
      <c r="G18" s="15">
        <v>0</v>
      </c>
      <c r="H18" s="14">
        <v>371</v>
      </c>
      <c r="I18" s="16">
        <v>1</v>
      </c>
      <c r="J18" s="14">
        <v>20</v>
      </c>
      <c r="K18" s="15">
        <v>0.14</v>
      </c>
      <c r="L18" s="19">
        <v>3.53</v>
      </c>
      <c r="M18" s="20">
        <v>1</v>
      </c>
      <c r="N18" s="20">
        <v>1</v>
      </c>
      <c r="O18" s="21">
        <v>1991</v>
      </c>
      <c r="P18" s="15" t="s">
        <v>61</v>
      </c>
      <c r="Q18" s="14" t="s">
        <v>67</v>
      </c>
      <c r="R18" s="15">
        <v>56</v>
      </c>
      <c r="S18" s="14">
        <v>1412</v>
      </c>
      <c r="T18" s="25" t="s">
        <v>42</v>
      </c>
      <c r="U18" s="17"/>
      <c r="V18" s="28"/>
    </row>
    <row r="19" ht="75" customHeight="1" spans="1:22">
      <c r="A19" s="14">
        <v>13</v>
      </c>
      <c r="B19" s="14" t="s">
        <v>70</v>
      </c>
      <c r="C19" s="15"/>
      <c r="D19" s="14" t="s">
        <v>65</v>
      </c>
      <c r="E19" s="14" t="s">
        <v>66</v>
      </c>
      <c r="F19" s="14">
        <v>42</v>
      </c>
      <c r="G19" s="15">
        <v>0</v>
      </c>
      <c r="H19" s="14"/>
      <c r="I19" s="14">
        <v>2</v>
      </c>
      <c r="J19" s="14"/>
      <c r="K19" s="15">
        <v>0.4</v>
      </c>
      <c r="L19" s="19"/>
      <c r="M19" s="14">
        <v>4</v>
      </c>
      <c r="N19" s="14">
        <v>4</v>
      </c>
      <c r="O19" s="14">
        <v>1995</v>
      </c>
      <c r="P19" s="14" t="s">
        <v>61</v>
      </c>
      <c r="Q19" s="14" t="s">
        <v>67</v>
      </c>
      <c r="R19" s="15">
        <v>160</v>
      </c>
      <c r="S19" s="14"/>
      <c r="T19" s="29"/>
      <c r="U19" s="17"/>
      <c r="V19" s="28"/>
    </row>
    <row r="20" ht="72" customHeight="1" spans="1:22">
      <c r="A20" s="14">
        <v>14</v>
      </c>
      <c r="B20" s="14" t="s">
        <v>71</v>
      </c>
      <c r="C20" s="15"/>
      <c r="D20" s="14" t="s">
        <v>65</v>
      </c>
      <c r="E20" s="14" t="s">
        <v>66</v>
      </c>
      <c r="F20" s="14">
        <v>30</v>
      </c>
      <c r="G20" s="15">
        <v>0</v>
      </c>
      <c r="H20" s="14"/>
      <c r="I20" s="14">
        <v>1</v>
      </c>
      <c r="J20" s="14"/>
      <c r="K20" s="15">
        <v>0.29</v>
      </c>
      <c r="L20" s="19"/>
      <c r="M20" s="14">
        <v>3</v>
      </c>
      <c r="N20" s="14">
        <v>3</v>
      </c>
      <c r="O20" s="14">
        <v>1990</v>
      </c>
      <c r="P20" s="14" t="s">
        <v>61</v>
      </c>
      <c r="Q20" s="14" t="s">
        <v>67</v>
      </c>
      <c r="R20" s="15">
        <v>116</v>
      </c>
      <c r="S20" s="14"/>
      <c r="T20" s="29"/>
      <c r="U20" s="17"/>
      <c r="V20" s="28"/>
    </row>
    <row r="21" ht="72" customHeight="1" spans="1:22">
      <c r="A21" s="14">
        <v>15</v>
      </c>
      <c r="B21" s="15" t="s">
        <v>72</v>
      </c>
      <c r="C21" s="15"/>
      <c r="D21" s="15" t="s">
        <v>65</v>
      </c>
      <c r="E21" s="15" t="s">
        <v>66</v>
      </c>
      <c r="F21" s="14">
        <v>11</v>
      </c>
      <c r="G21" s="15">
        <v>0</v>
      </c>
      <c r="H21" s="14"/>
      <c r="I21" s="14">
        <v>1</v>
      </c>
      <c r="J21" s="14"/>
      <c r="K21" s="15">
        <v>0.1</v>
      </c>
      <c r="L21" s="19"/>
      <c r="M21" s="14">
        <v>11</v>
      </c>
      <c r="N21" s="14">
        <v>11</v>
      </c>
      <c r="O21" s="14">
        <v>1985</v>
      </c>
      <c r="P21" s="14" t="s">
        <v>61</v>
      </c>
      <c r="Q21" s="14" t="s">
        <v>67</v>
      </c>
      <c r="R21" s="15">
        <v>40</v>
      </c>
      <c r="S21" s="14"/>
      <c r="T21" s="29"/>
      <c r="U21" s="17"/>
      <c r="V21" s="28"/>
    </row>
    <row r="22" ht="73" customHeight="1" spans="1:22">
      <c r="A22" s="14">
        <v>16</v>
      </c>
      <c r="B22" s="14" t="s">
        <v>73</v>
      </c>
      <c r="C22" s="15"/>
      <c r="D22" s="14" t="s">
        <v>65</v>
      </c>
      <c r="E22" s="14" t="s">
        <v>66</v>
      </c>
      <c r="F22" s="14">
        <v>20</v>
      </c>
      <c r="G22" s="15">
        <v>0</v>
      </c>
      <c r="H22" s="14"/>
      <c r="I22" s="14">
        <v>1</v>
      </c>
      <c r="J22" s="14"/>
      <c r="K22" s="15">
        <v>0.19</v>
      </c>
      <c r="L22" s="19"/>
      <c r="M22" s="14">
        <v>2</v>
      </c>
      <c r="N22" s="14">
        <v>2</v>
      </c>
      <c r="O22" s="14">
        <v>1990</v>
      </c>
      <c r="P22" s="14" t="s">
        <v>61</v>
      </c>
      <c r="Q22" s="14" t="s">
        <v>67</v>
      </c>
      <c r="R22" s="15">
        <v>76</v>
      </c>
      <c r="S22" s="14"/>
      <c r="T22" s="29"/>
      <c r="U22" s="17"/>
      <c r="V22" s="28"/>
    </row>
    <row r="23" ht="73" customHeight="1" spans="1:22">
      <c r="A23" s="14">
        <v>17</v>
      </c>
      <c r="B23" s="15" t="s">
        <v>74</v>
      </c>
      <c r="C23" s="15"/>
      <c r="D23" s="15" t="s">
        <v>65</v>
      </c>
      <c r="E23" s="15" t="s">
        <v>66</v>
      </c>
      <c r="F23" s="16">
        <v>26</v>
      </c>
      <c r="G23" s="15">
        <v>0</v>
      </c>
      <c r="H23" s="14"/>
      <c r="I23" s="16">
        <v>2</v>
      </c>
      <c r="J23" s="14"/>
      <c r="K23" s="15">
        <v>0.25</v>
      </c>
      <c r="L23" s="19"/>
      <c r="M23" s="20">
        <v>2</v>
      </c>
      <c r="N23" s="20">
        <v>2</v>
      </c>
      <c r="O23" s="21">
        <v>1980</v>
      </c>
      <c r="P23" s="15" t="s">
        <v>61</v>
      </c>
      <c r="Q23" s="14" t="s">
        <v>67</v>
      </c>
      <c r="R23" s="15">
        <v>100</v>
      </c>
      <c r="S23" s="14"/>
      <c r="T23" s="29"/>
      <c r="U23" s="17"/>
      <c r="V23" s="28"/>
    </row>
    <row r="24" ht="73" customHeight="1" spans="1:22">
      <c r="A24" s="14">
        <v>18</v>
      </c>
      <c r="B24" s="15" t="s">
        <v>75</v>
      </c>
      <c r="C24" s="15"/>
      <c r="D24" s="15" t="s">
        <v>65</v>
      </c>
      <c r="E24" s="15" t="s">
        <v>66</v>
      </c>
      <c r="F24" s="16">
        <v>36</v>
      </c>
      <c r="G24" s="15">
        <v>0</v>
      </c>
      <c r="H24" s="14"/>
      <c r="I24" s="16">
        <v>2</v>
      </c>
      <c r="J24" s="14"/>
      <c r="K24" s="15">
        <v>0.34</v>
      </c>
      <c r="L24" s="19"/>
      <c r="M24" s="20">
        <v>4</v>
      </c>
      <c r="N24" s="20">
        <v>4</v>
      </c>
      <c r="O24" s="21">
        <v>1999</v>
      </c>
      <c r="P24" s="15" t="s">
        <v>61</v>
      </c>
      <c r="Q24" s="14" t="s">
        <v>67</v>
      </c>
      <c r="R24" s="15">
        <v>136</v>
      </c>
      <c r="S24" s="14"/>
      <c r="T24" s="29"/>
      <c r="U24" s="17"/>
      <c r="V24" s="28"/>
    </row>
    <row r="25" ht="67" customHeight="1" spans="1:22">
      <c r="A25" s="14">
        <v>19</v>
      </c>
      <c r="B25" s="15" t="s">
        <v>76</v>
      </c>
      <c r="C25" s="15"/>
      <c r="D25" s="15" t="s">
        <v>65</v>
      </c>
      <c r="E25" s="15" t="s">
        <v>66</v>
      </c>
      <c r="F25" s="15">
        <v>30</v>
      </c>
      <c r="G25" s="15">
        <v>0</v>
      </c>
      <c r="H25" s="14"/>
      <c r="I25" s="15">
        <v>1</v>
      </c>
      <c r="J25" s="14"/>
      <c r="K25" s="15">
        <v>0.29</v>
      </c>
      <c r="L25" s="19"/>
      <c r="M25" s="20">
        <v>2</v>
      </c>
      <c r="N25" s="20">
        <v>2</v>
      </c>
      <c r="O25" s="21">
        <v>1985</v>
      </c>
      <c r="P25" s="15" t="s">
        <v>61</v>
      </c>
      <c r="Q25" s="14" t="s">
        <v>67</v>
      </c>
      <c r="R25" s="15">
        <v>116</v>
      </c>
      <c r="S25" s="14"/>
      <c r="T25" s="29"/>
      <c r="U25" s="17"/>
      <c r="V25" s="28"/>
    </row>
    <row r="26" ht="67" customHeight="1" spans="1:22">
      <c r="A26" s="14">
        <v>20</v>
      </c>
      <c r="B26" s="15" t="s">
        <v>77</v>
      </c>
      <c r="C26" s="15"/>
      <c r="D26" s="15" t="s">
        <v>65</v>
      </c>
      <c r="E26" s="15" t="s">
        <v>66</v>
      </c>
      <c r="F26" s="15">
        <v>36</v>
      </c>
      <c r="G26" s="15">
        <v>0</v>
      </c>
      <c r="H26" s="14"/>
      <c r="I26" s="15">
        <v>3</v>
      </c>
      <c r="J26" s="14"/>
      <c r="K26" s="15">
        <v>0.34</v>
      </c>
      <c r="L26" s="19"/>
      <c r="M26" s="20">
        <v>3</v>
      </c>
      <c r="N26" s="20">
        <v>3</v>
      </c>
      <c r="O26" s="15">
        <v>1998</v>
      </c>
      <c r="P26" s="15" t="s">
        <v>61</v>
      </c>
      <c r="Q26" s="14" t="s">
        <v>67</v>
      </c>
      <c r="R26" s="15">
        <v>136</v>
      </c>
      <c r="S26" s="14"/>
      <c r="T26" s="29"/>
      <c r="U26" s="17"/>
      <c r="V26" s="28"/>
    </row>
    <row r="27" ht="67" customHeight="1" spans="1:22">
      <c r="A27" s="14">
        <v>21</v>
      </c>
      <c r="B27" s="15" t="s">
        <v>78</v>
      </c>
      <c r="C27" s="15"/>
      <c r="D27" s="15" t="s">
        <v>65</v>
      </c>
      <c r="E27" s="15" t="s">
        <v>66</v>
      </c>
      <c r="F27" s="16">
        <v>76</v>
      </c>
      <c r="G27" s="15">
        <v>0</v>
      </c>
      <c r="H27" s="14"/>
      <c r="I27" s="16">
        <v>3</v>
      </c>
      <c r="J27" s="14"/>
      <c r="K27" s="15">
        <v>0.72</v>
      </c>
      <c r="L27" s="19"/>
      <c r="M27" s="20">
        <v>7</v>
      </c>
      <c r="N27" s="20">
        <v>7</v>
      </c>
      <c r="O27" s="21">
        <v>1999</v>
      </c>
      <c r="P27" s="15" t="s">
        <v>61</v>
      </c>
      <c r="Q27" s="14" t="s">
        <v>67</v>
      </c>
      <c r="R27" s="15">
        <v>288</v>
      </c>
      <c r="S27" s="14"/>
      <c r="T27" s="29"/>
      <c r="U27" s="17"/>
      <c r="V27" s="28"/>
    </row>
    <row r="28" ht="67" customHeight="1" spans="1:22">
      <c r="A28" s="14">
        <v>22</v>
      </c>
      <c r="B28" s="15" t="s">
        <v>79</v>
      </c>
      <c r="C28" s="15"/>
      <c r="D28" s="15" t="s">
        <v>65</v>
      </c>
      <c r="E28" s="15" t="s">
        <v>66</v>
      </c>
      <c r="F28" s="16">
        <v>40</v>
      </c>
      <c r="G28" s="15">
        <v>0</v>
      </c>
      <c r="H28" s="14"/>
      <c r="I28" s="16">
        <v>2</v>
      </c>
      <c r="J28" s="14"/>
      <c r="K28" s="15">
        <v>0.38</v>
      </c>
      <c r="L28" s="19"/>
      <c r="M28" s="20">
        <v>4</v>
      </c>
      <c r="N28" s="20">
        <v>4</v>
      </c>
      <c r="O28" s="22">
        <v>1995</v>
      </c>
      <c r="P28" s="15" t="s">
        <v>61</v>
      </c>
      <c r="Q28" s="14" t="s">
        <v>67</v>
      </c>
      <c r="R28" s="15">
        <v>152</v>
      </c>
      <c r="S28" s="14"/>
      <c r="T28" s="29"/>
      <c r="U28" s="17"/>
      <c r="V28" s="28"/>
    </row>
    <row r="29" ht="67" customHeight="1" spans="1:22">
      <c r="A29" s="14">
        <v>23</v>
      </c>
      <c r="B29" s="15" t="s">
        <v>80</v>
      </c>
      <c r="C29" s="15"/>
      <c r="D29" s="15" t="s">
        <v>65</v>
      </c>
      <c r="E29" s="14" t="s">
        <v>66</v>
      </c>
      <c r="F29" s="16">
        <v>9</v>
      </c>
      <c r="G29" s="15">
        <v>0</v>
      </c>
      <c r="H29" s="14"/>
      <c r="I29" s="16">
        <v>1</v>
      </c>
      <c r="J29" s="14"/>
      <c r="K29" s="15">
        <v>0.09</v>
      </c>
      <c r="L29" s="19"/>
      <c r="M29" s="20">
        <v>2</v>
      </c>
      <c r="N29" s="20">
        <v>2</v>
      </c>
      <c r="O29" s="22">
        <v>1997</v>
      </c>
      <c r="P29" s="14" t="s">
        <v>61</v>
      </c>
      <c r="Q29" s="14" t="s">
        <v>67</v>
      </c>
      <c r="R29" s="15">
        <v>36</v>
      </c>
      <c r="S29" s="14"/>
      <c r="T29" s="26"/>
      <c r="U29" s="17"/>
      <c r="V29" s="28"/>
    </row>
    <row r="30" ht="67" customHeight="1" spans="1:22">
      <c r="A30" s="14">
        <v>24</v>
      </c>
      <c r="B30" s="15" t="s">
        <v>81</v>
      </c>
      <c r="C30" s="15" t="s">
        <v>82</v>
      </c>
      <c r="D30" s="15" t="s">
        <v>65</v>
      </c>
      <c r="E30" s="15" t="s">
        <v>66</v>
      </c>
      <c r="F30" s="15">
        <v>12</v>
      </c>
      <c r="G30" s="15">
        <v>0</v>
      </c>
      <c r="H30" s="15">
        <v>264</v>
      </c>
      <c r="I30" s="15">
        <v>1</v>
      </c>
      <c r="J30" s="15">
        <v>15</v>
      </c>
      <c r="K30" s="23">
        <v>0.114</v>
      </c>
      <c r="L30" s="23">
        <f>K30+K31+K32+K33+K34+K35+K36+K37+K38+K39+K40</f>
        <v>2.508</v>
      </c>
      <c r="M30" s="15">
        <v>1</v>
      </c>
      <c r="N30" s="15">
        <v>1</v>
      </c>
      <c r="O30" s="15">
        <v>1999</v>
      </c>
      <c r="P30" s="15" t="s">
        <v>61</v>
      </c>
      <c r="Q30" s="14" t="s">
        <v>67</v>
      </c>
      <c r="R30" s="15">
        <v>45.6</v>
      </c>
      <c r="S30" s="14">
        <v>1003.2</v>
      </c>
      <c r="T30" s="25" t="s">
        <v>42</v>
      </c>
      <c r="U30" s="17"/>
      <c r="V30" s="28"/>
    </row>
    <row r="31" ht="67" customHeight="1" spans="1:22">
      <c r="A31" s="14">
        <v>25</v>
      </c>
      <c r="B31" s="15" t="s">
        <v>83</v>
      </c>
      <c r="C31" s="15"/>
      <c r="D31" s="15" t="s">
        <v>65</v>
      </c>
      <c r="E31" s="15" t="s">
        <v>66</v>
      </c>
      <c r="F31" s="15">
        <v>18</v>
      </c>
      <c r="G31" s="15">
        <v>0</v>
      </c>
      <c r="H31" s="15"/>
      <c r="I31" s="15">
        <v>1</v>
      </c>
      <c r="J31" s="15"/>
      <c r="K31" s="23">
        <v>0.171</v>
      </c>
      <c r="L31" s="23"/>
      <c r="M31" s="15">
        <v>2</v>
      </c>
      <c r="N31" s="15">
        <v>2</v>
      </c>
      <c r="O31" s="15">
        <v>1999</v>
      </c>
      <c r="P31" s="15" t="s">
        <v>61</v>
      </c>
      <c r="Q31" s="14" t="s">
        <v>67</v>
      </c>
      <c r="R31" s="15">
        <v>68.4</v>
      </c>
      <c r="S31" s="14"/>
      <c r="T31" s="29"/>
      <c r="U31" s="17"/>
      <c r="V31" s="28"/>
    </row>
    <row r="32" ht="67" customHeight="1" spans="1:22">
      <c r="A32" s="14">
        <v>26</v>
      </c>
      <c r="B32" s="14" t="s">
        <v>84</v>
      </c>
      <c r="C32" s="15"/>
      <c r="D32" s="15" t="s">
        <v>65</v>
      </c>
      <c r="E32" s="14" t="s">
        <v>66</v>
      </c>
      <c r="F32" s="14">
        <v>20</v>
      </c>
      <c r="G32" s="15">
        <v>0</v>
      </c>
      <c r="H32" s="15"/>
      <c r="I32" s="14">
        <v>1</v>
      </c>
      <c r="J32" s="15"/>
      <c r="K32" s="23">
        <v>0.19</v>
      </c>
      <c r="L32" s="23"/>
      <c r="M32" s="14">
        <v>2</v>
      </c>
      <c r="N32" s="14">
        <v>2</v>
      </c>
      <c r="O32" s="14">
        <v>2000</v>
      </c>
      <c r="P32" s="14" t="s">
        <v>61</v>
      </c>
      <c r="Q32" s="14" t="s">
        <v>67</v>
      </c>
      <c r="R32" s="15">
        <v>76</v>
      </c>
      <c r="S32" s="14"/>
      <c r="T32" s="29"/>
      <c r="U32" s="17"/>
      <c r="V32" s="28"/>
    </row>
    <row r="33" ht="67" customHeight="1" spans="1:22">
      <c r="A33" s="14">
        <v>27</v>
      </c>
      <c r="B33" s="15" t="s">
        <v>85</v>
      </c>
      <c r="C33" s="15"/>
      <c r="D33" s="15" t="s">
        <v>65</v>
      </c>
      <c r="E33" s="15" t="s">
        <v>66</v>
      </c>
      <c r="F33" s="15">
        <v>5</v>
      </c>
      <c r="G33" s="15">
        <v>0</v>
      </c>
      <c r="H33" s="15"/>
      <c r="I33" s="15">
        <v>1</v>
      </c>
      <c r="J33" s="15"/>
      <c r="K33" s="23">
        <v>0.0475</v>
      </c>
      <c r="L33" s="23"/>
      <c r="M33" s="15">
        <v>1</v>
      </c>
      <c r="N33" s="15">
        <v>1</v>
      </c>
      <c r="O33" s="15">
        <v>1984</v>
      </c>
      <c r="P33" s="15" t="s">
        <v>61</v>
      </c>
      <c r="Q33" s="14" t="s">
        <v>67</v>
      </c>
      <c r="R33" s="15">
        <v>19</v>
      </c>
      <c r="S33" s="14"/>
      <c r="T33" s="29"/>
      <c r="U33" s="17"/>
      <c r="V33" s="28"/>
    </row>
    <row r="34" ht="67" customHeight="1" spans="1:22">
      <c r="A34" s="14">
        <v>28</v>
      </c>
      <c r="B34" s="15" t="s">
        <v>86</v>
      </c>
      <c r="C34" s="15"/>
      <c r="D34" s="15" t="s">
        <v>65</v>
      </c>
      <c r="E34" s="15" t="s">
        <v>66</v>
      </c>
      <c r="F34" s="15">
        <v>11</v>
      </c>
      <c r="G34" s="15">
        <v>0</v>
      </c>
      <c r="H34" s="15"/>
      <c r="I34" s="15">
        <v>1</v>
      </c>
      <c r="J34" s="15"/>
      <c r="K34" s="23">
        <v>0.1045</v>
      </c>
      <c r="L34" s="23"/>
      <c r="M34" s="15">
        <v>1</v>
      </c>
      <c r="N34" s="15">
        <v>1</v>
      </c>
      <c r="O34" s="15">
        <v>1997</v>
      </c>
      <c r="P34" s="15" t="s">
        <v>61</v>
      </c>
      <c r="Q34" s="14" t="s">
        <v>67</v>
      </c>
      <c r="R34" s="15">
        <v>41.8</v>
      </c>
      <c r="S34" s="14"/>
      <c r="T34" s="29"/>
      <c r="U34" s="17"/>
      <c r="V34" s="28"/>
    </row>
    <row r="35" ht="67" customHeight="1" spans="1:22">
      <c r="A35" s="14">
        <v>29</v>
      </c>
      <c r="B35" s="15" t="s">
        <v>87</v>
      </c>
      <c r="C35" s="15"/>
      <c r="D35" s="15" t="s">
        <v>65</v>
      </c>
      <c r="E35" s="15" t="s">
        <v>66</v>
      </c>
      <c r="F35" s="15">
        <v>13</v>
      </c>
      <c r="G35" s="15">
        <v>0</v>
      </c>
      <c r="H35" s="15"/>
      <c r="I35" s="15">
        <v>1</v>
      </c>
      <c r="J35" s="15"/>
      <c r="K35" s="23">
        <v>0.1235</v>
      </c>
      <c r="L35" s="23"/>
      <c r="M35" s="15">
        <v>1</v>
      </c>
      <c r="N35" s="15">
        <v>1</v>
      </c>
      <c r="O35" s="15">
        <v>1997</v>
      </c>
      <c r="P35" s="15" t="s">
        <v>61</v>
      </c>
      <c r="Q35" s="14" t="s">
        <v>67</v>
      </c>
      <c r="R35" s="15">
        <v>49.4</v>
      </c>
      <c r="S35" s="14"/>
      <c r="T35" s="29"/>
      <c r="U35" s="17"/>
      <c r="V35" s="28"/>
    </row>
    <row r="36" ht="67" customHeight="1" spans="1:22">
      <c r="A36" s="14">
        <v>30</v>
      </c>
      <c r="B36" s="15" t="s">
        <v>88</v>
      </c>
      <c r="C36" s="15"/>
      <c r="D36" s="15" t="s">
        <v>65</v>
      </c>
      <c r="E36" s="15" t="s">
        <v>66</v>
      </c>
      <c r="F36" s="15">
        <v>21</v>
      </c>
      <c r="G36" s="15">
        <v>0</v>
      </c>
      <c r="H36" s="15"/>
      <c r="I36" s="15">
        <v>1</v>
      </c>
      <c r="J36" s="15"/>
      <c r="K36" s="23">
        <v>0.1995</v>
      </c>
      <c r="L36" s="23"/>
      <c r="M36" s="15">
        <v>1</v>
      </c>
      <c r="N36" s="15">
        <v>1</v>
      </c>
      <c r="O36" s="15">
        <v>1986</v>
      </c>
      <c r="P36" s="15" t="s">
        <v>61</v>
      </c>
      <c r="Q36" s="14" t="s">
        <v>67</v>
      </c>
      <c r="R36" s="15">
        <v>79.8</v>
      </c>
      <c r="S36" s="14"/>
      <c r="T36" s="29"/>
      <c r="U36" s="17"/>
      <c r="V36" s="28"/>
    </row>
    <row r="37" ht="67" customHeight="1" spans="1:22">
      <c r="A37" s="14">
        <v>31</v>
      </c>
      <c r="B37" s="15" t="s">
        <v>89</v>
      </c>
      <c r="C37" s="15"/>
      <c r="D37" s="15" t="s">
        <v>65</v>
      </c>
      <c r="E37" s="15" t="s">
        <v>66</v>
      </c>
      <c r="F37" s="15">
        <v>44</v>
      </c>
      <c r="G37" s="15">
        <v>0</v>
      </c>
      <c r="H37" s="15"/>
      <c r="I37" s="15">
        <v>2</v>
      </c>
      <c r="J37" s="15"/>
      <c r="K37" s="23">
        <v>0.418</v>
      </c>
      <c r="L37" s="23"/>
      <c r="M37" s="15">
        <v>3</v>
      </c>
      <c r="N37" s="15">
        <v>3</v>
      </c>
      <c r="O37" s="15">
        <v>1984</v>
      </c>
      <c r="P37" s="15" t="s">
        <v>61</v>
      </c>
      <c r="Q37" s="14" t="s">
        <v>67</v>
      </c>
      <c r="R37" s="15">
        <v>167.2</v>
      </c>
      <c r="S37" s="14"/>
      <c r="T37" s="29"/>
      <c r="U37" s="17"/>
      <c r="V37" s="28"/>
    </row>
    <row r="38" ht="67" customHeight="1" spans="1:22">
      <c r="A38" s="14">
        <v>32</v>
      </c>
      <c r="B38" s="15" t="s">
        <v>90</v>
      </c>
      <c r="C38" s="15"/>
      <c r="D38" s="15" t="s">
        <v>65</v>
      </c>
      <c r="E38" s="15" t="s">
        <v>66</v>
      </c>
      <c r="F38" s="15">
        <v>11</v>
      </c>
      <c r="G38" s="15">
        <v>0</v>
      </c>
      <c r="H38" s="15"/>
      <c r="I38" s="15">
        <v>1</v>
      </c>
      <c r="J38" s="15"/>
      <c r="K38" s="23">
        <v>0.1045</v>
      </c>
      <c r="L38" s="23"/>
      <c r="M38" s="15">
        <v>1</v>
      </c>
      <c r="N38" s="15">
        <v>1</v>
      </c>
      <c r="O38" s="15">
        <v>2000</v>
      </c>
      <c r="P38" s="15" t="s">
        <v>61</v>
      </c>
      <c r="Q38" s="14" t="s">
        <v>67</v>
      </c>
      <c r="R38" s="15">
        <v>41.8</v>
      </c>
      <c r="S38" s="14"/>
      <c r="T38" s="29"/>
      <c r="U38" s="17"/>
      <c r="V38" s="28"/>
    </row>
    <row r="39" ht="70" customHeight="1" spans="1:22">
      <c r="A39" s="14">
        <v>33</v>
      </c>
      <c r="B39" s="15" t="s">
        <v>91</v>
      </c>
      <c r="C39" s="15"/>
      <c r="D39" s="15" t="s">
        <v>65</v>
      </c>
      <c r="E39" s="15" t="s">
        <v>66</v>
      </c>
      <c r="F39" s="15">
        <v>88</v>
      </c>
      <c r="G39" s="15">
        <v>0</v>
      </c>
      <c r="H39" s="15"/>
      <c r="I39" s="15">
        <v>4</v>
      </c>
      <c r="J39" s="15"/>
      <c r="K39" s="23">
        <v>0.836</v>
      </c>
      <c r="L39" s="23"/>
      <c r="M39" s="15">
        <v>9</v>
      </c>
      <c r="N39" s="15">
        <v>9</v>
      </c>
      <c r="O39" s="15">
        <v>2000</v>
      </c>
      <c r="P39" s="15" t="s">
        <v>92</v>
      </c>
      <c r="Q39" s="14" t="s">
        <v>67</v>
      </c>
      <c r="R39" s="15">
        <v>334.4</v>
      </c>
      <c r="S39" s="14"/>
      <c r="T39" s="29"/>
      <c r="U39" s="17"/>
      <c r="V39" s="28"/>
    </row>
    <row r="40" ht="70" customHeight="1" spans="1:22">
      <c r="A40" s="14">
        <v>34</v>
      </c>
      <c r="B40" s="15" t="s">
        <v>93</v>
      </c>
      <c r="C40" s="15"/>
      <c r="D40" s="15" t="s">
        <v>65</v>
      </c>
      <c r="E40" s="15" t="s">
        <v>66</v>
      </c>
      <c r="F40" s="15">
        <v>21</v>
      </c>
      <c r="G40" s="15">
        <v>0</v>
      </c>
      <c r="H40" s="15"/>
      <c r="I40" s="15">
        <v>1</v>
      </c>
      <c r="J40" s="15"/>
      <c r="K40" s="23">
        <v>0.1995</v>
      </c>
      <c r="L40" s="23"/>
      <c r="M40" s="15">
        <v>3</v>
      </c>
      <c r="N40" s="15">
        <v>3</v>
      </c>
      <c r="O40" s="15">
        <v>1999</v>
      </c>
      <c r="P40" s="15" t="s">
        <v>61</v>
      </c>
      <c r="Q40" s="14" t="s">
        <v>67</v>
      </c>
      <c r="R40" s="15">
        <v>79.8</v>
      </c>
      <c r="S40" s="14"/>
      <c r="T40" s="26"/>
      <c r="U40" s="17"/>
      <c r="V40" s="28"/>
    </row>
    <row r="41" ht="70" customHeight="1" spans="1:22">
      <c r="A41" s="14">
        <v>35</v>
      </c>
      <c r="B41" s="15" t="s">
        <v>94</v>
      </c>
      <c r="C41" s="15" t="s">
        <v>94</v>
      </c>
      <c r="D41" s="15" t="s">
        <v>65</v>
      </c>
      <c r="E41" s="15" t="s">
        <v>95</v>
      </c>
      <c r="F41" s="15">
        <v>48</v>
      </c>
      <c r="G41" s="15">
        <v>0</v>
      </c>
      <c r="H41" s="15">
        <v>48</v>
      </c>
      <c r="I41" s="15">
        <v>2</v>
      </c>
      <c r="J41" s="15">
        <v>2</v>
      </c>
      <c r="K41" s="23">
        <v>0.456</v>
      </c>
      <c r="L41" s="23">
        <v>0.456</v>
      </c>
      <c r="M41" s="15">
        <v>4</v>
      </c>
      <c r="N41" s="15">
        <v>4</v>
      </c>
      <c r="O41" s="15">
        <v>1995</v>
      </c>
      <c r="P41" s="15" t="s">
        <v>61</v>
      </c>
      <c r="Q41" s="14" t="s">
        <v>67</v>
      </c>
      <c r="R41" s="15">
        <v>182.4</v>
      </c>
      <c r="S41" s="15">
        <v>182.4</v>
      </c>
      <c r="T41" s="17" t="s">
        <v>34</v>
      </c>
      <c r="U41" s="17"/>
      <c r="V41" s="28"/>
    </row>
    <row r="42" ht="70" customHeight="1" spans="1:22">
      <c r="A42" s="14">
        <v>36</v>
      </c>
      <c r="B42" s="15" t="s">
        <v>96</v>
      </c>
      <c r="C42" s="15" t="s">
        <v>96</v>
      </c>
      <c r="D42" s="15" t="s">
        <v>65</v>
      </c>
      <c r="E42" s="15" t="s">
        <v>97</v>
      </c>
      <c r="F42" s="16">
        <v>20</v>
      </c>
      <c r="G42" s="15">
        <v>0</v>
      </c>
      <c r="H42" s="15">
        <v>20</v>
      </c>
      <c r="I42" s="16">
        <v>1</v>
      </c>
      <c r="J42" s="16">
        <v>1</v>
      </c>
      <c r="K42" s="23">
        <v>0.19</v>
      </c>
      <c r="L42" s="23">
        <v>0.19</v>
      </c>
      <c r="M42" s="20">
        <v>2</v>
      </c>
      <c r="N42" s="20">
        <v>2</v>
      </c>
      <c r="O42" s="21">
        <v>1998</v>
      </c>
      <c r="P42" s="15" t="s">
        <v>98</v>
      </c>
      <c r="Q42" s="14" t="s">
        <v>67</v>
      </c>
      <c r="R42" s="15">
        <v>76</v>
      </c>
      <c r="S42" s="15">
        <v>76</v>
      </c>
      <c r="T42" s="17" t="s">
        <v>34</v>
      </c>
      <c r="U42" s="17"/>
      <c r="V42" s="28"/>
    </row>
    <row r="43" ht="70" customHeight="1" spans="1:22">
      <c r="A43" s="14">
        <v>37</v>
      </c>
      <c r="B43" s="15" t="s">
        <v>99</v>
      </c>
      <c r="C43" s="15" t="s">
        <v>99</v>
      </c>
      <c r="D43" s="15" t="s">
        <v>65</v>
      </c>
      <c r="E43" s="15" t="s">
        <v>97</v>
      </c>
      <c r="F43" s="15">
        <v>24</v>
      </c>
      <c r="G43" s="15">
        <v>0</v>
      </c>
      <c r="H43" s="15">
        <v>24</v>
      </c>
      <c r="I43" s="15">
        <v>2</v>
      </c>
      <c r="J43" s="15">
        <v>2</v>
      </c>
      <c r="K43" s="23">
        <v>0.228</v>
      </c>
      <c r="L43" s="23">
        <v>0.228</v>
      </c>
      <c r="M43" s="15">
        <v>4</v>
      </c>
      <c r="N43" s="15">
        <v>4</v>
      </c>
      <c r="O43" s="15">
        <v>1998</v>
      </c>
      <c r="P43" s="15" t="s">
        <v>98</v>
      </c>
      <c r="Q43" s="14" t="s">
        <v>67</v>
      </c>
      <c r="R43" s="15">
        <v>91.2</v>
      </c>
      <c r="S43" s="15">
        <v>91.2</v>
      </c>
      <c r="T43" s="17" t="s">
        <v>34</v>
      </c>
      <c r="U43" s="17"/>
      <c r="V43" s="28"/>
    </row>
    <row r="44" ht="70" customHeight="1" spans="1:22">
      <c r="A44" s="14">
        <v>38</v>
      </c>
      <c r="B44" s="15" t="s">
        <v>100</v>
      </c>
      <c r="C44" s="15" t="s">
        <v>100</v>
      </c>
      <c r="D44" s="15" t="s">
        <v>65</v>
      </c>
      <c r="E44" s="15" t="s">
        <v>97</v>
      </c>
      <c r="F44" s="15">
        <v>102</v>
      </c>
      <c r="G44" s="15">
        <v>0</v>
      </c>
      <c r="H44" s="15">
        <v>102</v>
      </c>
      <c r="I44" s="15">
        <v>3</v>
      </c>
      <c r="J44" s="16">
        <v>3</v>
      </c>
      <c r="K44" s="23">
        <v>0.969</v>
      </c>
      <c r="L44" s="23">
        <v>0.969</v>
      </c>
      <c r="M44" s="20">
        <v>9</v>
      </c>
      <c r="N44" s="20">
        <v>9</v>
      </c>
      <c r="O44" s="15">
        <v>1998</v>
      </c>
      <c r="P44" s="15" t="s">
        <v>98</v>
      </c>
      <c r="Q44" s="14" t="s">
        <v>67</v>
      </c>
      <c r="R44" s="15">
        <v>387.6</v>
      </c>
      <c r="S44" s="15">
        <v>387.6</v>
      </c>
      <c r="T44" s="17" t="s">
        <v>34</v>
      </c>
      <c r="U44" s="17"/>
      <c r="V44" s="28"/>
    </row>
    <row r="45" ht="70" customHeight="1" spans="1:22">
      <c r="A45" s="14">
        <v>39</v>
      </c>
      <c r="B45" s="15" t="s">
        <v>101</v>
      </c>
      <c r="C45" s="15" t="s">
        <v>101</v>
      </c>
      <c r="D45" s="15" t="s">
        <v>65</v>
      </c>
      <c r="E45" s="15" t="s">
        <v>97</v>
      </c>
      <c r="F45" s="15">
        <v>90</v>
      </c>
      <c r="G45" s="15">
        <v>0</v>
      </c>
      <c r="H45" s="15">
        <v>90</v>
      </c>
      <c r="I45" s="15">
        <v>4</v>
      </c>
      <c r="J45" s="16">
        <v>4</v>
      </c>
      <c r="K45" s="23">
        <v>0.855</v>
      </c>
      <c r="L45" s="23">
        <v>0.855</v>
      </c>
      <c r="M45" s="20">
        <v>10</v>
      </c>
      <c r="N45" s="20">
        <v>10</v>
      </c>
      <c r="O45" s="15">
        <v>2000</v>
      </c>
      <c r="P45" s="15" t="s">
        <v>61</v>
      </c>
      <c r="Q45" s="14" t="s">
        <v>67</v>
      </c>
      <c r="R45" s="15">
        <v>342</v>
      </c>
      <c r="S45" s="15">
        <v>342</v>
      </c>
      <c r="T45" s="17" t="s">
        <v>34</v>
      </c>
      <c r="U45" s="17"/>
      <c r="V45" s="28"/>
    </row>
    <row r="46" ht="70" customHeight="1" spans="1:22">
      <c r="A46" s="14">
        <v>40</v>
      </c>
      <c r="B46" s="15" t="s">
        <v>102</v>
      </c>
      <c r="C46" s="15" t="s">
        <v>102</v>
      </c>
      <c r="D46" s="15" t="s">
        <v>65</v>
      </c>
      <c r="E46" s="15" t="s">
        <v>97</v>
      </c>
      <c r="F46" s="15">
        <v>20</v>
      </c>
      <c r="G46" s="15">
        <v>0</v>
      </c>
      <c r="H46" s="15">
        <v>20</v>
      </c>
      <c r="I46" s="15">
        <v>2</v>
      </c>
      <c r="J46" s="15">
        <v>2</v>
      </c>
      <c r="K46" s="23">
        <v>0.19</v>
      </c>
      <c r="L46" s="23">
        <v>0.19</v>
      </c>
      <c r="M46" s="15">
        <v>2</v>
      </c>
      <c r="N46" s="15">
        <v>2</v>
      </c>
      <c r="O46" s="15">
        <v>2000</v>
      </c>
      <c r="P46" s="15" t="s">
        <v>98</v>
      </c>
      <c r="Q46" s="14" t="s">
        <v>67</v>
      </c>
      <c r="R46" s="15">
        <v>76</v>
      </c>
      <c r="S46" s="15">
        <v>76</v>
      </c>
      <c r="T46" s="17" t="s">
        <v>34</v>
      </c>
      <c r="U46" s="17"/>
      <c r="V46" s="28"/>
    </row>
    <row r="47" ht="70" customHeight="1" spans="1:22">
      <c r="A47" s="14">
        <v>41</v>
      </c>
      <c r="B47" s="15" t="s">
        <v>103</v>
      </c>
      <c r="C47" s="15" t="s">
        <v>103</v>
      </c>
      <c r="D47" s="15" t="s">
        <v>65</v>
      </c>
      <c r="E47" s="15" t="s">
        <v>97</v>
      </c>
      <c r="F47" s="15">
        <v>27</v>
      </c>
      <c r="G47" s="15">
        <v>0</v>
      </c>
      <c r="H47" s="15">
        <v>27</v>
      </c>
      <c r="I47" s="15">
        <v>2</v>
      </c>
      <c r="J47" s="15">
        <v>2</v>
      </c>
      <c r="K47" s="23">
        <v>0.2565</v>
      </c>
      <c r="L47" s="23">
        <v>0.2565</v>
      </c>
      <c r="M47" s="15">
        <v>4</v>
      </c>
      <c r="N47" s="15">
        <v>4</v>
      </c>
      <c r="O47" s="15">
        <v>2000</v>
      </c>
      <c r="P47" s="15" t="s">
        <v>98</v>
      </c>
      <c r="Q47" s="14" t="s">
        <v>67</v>
      </c>
      <c r="R47" s="15">
        <v>102.6</v>
      </c>
      <c r="S47" s="15">
        <v>102.6</v>
      </c>
      <c r="T47" s="17" t="s">
        <v>34</v>
      </c>
      <c r="U47" s="17"/>
      <c r="V47" s="28"/>
    </row>
    <row r="48" ht="70" customHeight="1" spans="1:22">
      <c r="A48" s="14">
        <v>42</v>
      </c>
      <c r="B48" s="14" t="s">
        <v>104</v>
      </c>
      <c r="C48" s="14" t="s">
        <v>104</v>
      </c>
      <c r="D48" s="15" t="s">
        <v>65</v>
      </c>
      <c r="E48" s="15" t="s">
        <v>105</v>
      </c>
      <c r="F48" s="15">
        <v>25</v>
      </c>
      <c r="G48" s="15">
        <v>0</v>
      </c>
      <c r="H48" s="15">
        <v>25</v>
      </c>
      <c r="I48" s="15">
        <v>2</v>
      </c>
      <c r="J48" s="15">
        <v>2</v>
      </c>
      <c r="K48" s="23">
        <v>0.2375</v>
      </c>
      <c r="L48" s="23">
        <v>0.2375</v>
      </c>
      <c r="M48" s="15">
        <v>0</v>
      </c>
      <c r="N48" s="15">
        <v>0</v>
      </c>
      <c r="O48" s="15">
        <v>1996</v>
      </c>
      <c r="P48" s="15" t="s">
        <v>61</v>
      </c>
      <c r="Q48" s="14" t="s">
        <v>67</v>
      </c>
      <c r="R48" s="15">
        <v>95</v>
      </c>
      <c r="S48" s="15">
        <v>95</v>
      </c>
      <c r="T48" s="17" t="s">
        <v>34</v>
      </c>
      <c r="U48" s="17"/>
      <c r="V48" s="28"/>
    </row>
    <row r="49" ht="70" customHeight="1" spans="1:22">
      <c r="A49" s="14">
        <v>43</v>
      </c>
      <c r="B49" s="14" t="s">
        <v>106</v>
      </c>
      <c r="C49" s="14" t="s">
        <v>106</v>
      </c>
      <c r="D49" s="15" t="s">
        <v>65</v>
      </c>
      <c r="E49" s="15" t="s">
        <v>105</v>
      </c>
      <c r="F49" s="15">
        <v>21</v>
      </c>
      <c r="G49" s="15">
        <v>0</v>
      </c>
      <c r="H49" s="15">
        <v>21</v>
      </c>
      <c r="I49" s="15">
        <v>2</v>
      </c>
      <c r="J49" s="15">
        <v>2</v>
      </c>
      <c r="K49" s="23">
        <v>0.1995</v>
      </c>
      <c r="L49" s="23">
        <v>0.1995</v>
      </c>
      <c r="M49" s="15">
        <v>0</v>
      </c>
      <c r="N49" s="15">
        <v>0</v>
      </c>
      <c r="O49" s="15">
        <v>1996</v>
      </c>
      <c r="P49" s="15" t="s">
        <v>61</v>
      </c>
      <c r="Q49" s="14" t="s">
        <v>67</v>
      </c>
      <c r="R49" s="15">
        <v>79.8</v>
      </c>
      <c r="S49" s="15">
        <v>79.8</v>
      </c>
      <c r="T49" s="17" t="s">
        <v>34</v>
      </c>
      <c r="U49" s="17"/>
      <c r="V49" s="28"/>
    </row>
    <row r="50" ht="70" customHeight="1" spans="1:22">
      <c r="A50" s="14">
        <v>44</v>
      </c>
      <c r="B50" s="14" t="s">
        <v>107</v>
      </c>
      <c r="C50" s="14" t="s">
        <v>107</v>
      </c>
      <c r="D50" s="15" t="s">
        <v>65</v>
      </c>
      <c r="E50" s="15" t="s">
        <v>105</v>
      </c>
      <c r="F50" s="15">
        <v>20</v>
      </c>
      <c r="G50" s="15">
        <v>0</v>
      </c>
      <c r="H50" s="15">
        <v>20</v>
      </c>
      <c r="I50" s="15">
        <v>2</v>
      </c>
      <c r="J50" s="15">
        <v>2</v>
      </c>
      <c r="K50" s="23">
        <v>0.19</v>
      </c>
      <c r="L50" s="23">
        <v>0.19</v>
      </c>
      <c r="M50" s="15">
        <v>0</v>
      </c>
      <c r="N50" s="15">
        <v>0</v>
      </c>
      <c r="O50" s="15">
        <v>1996</v>
      </c>
      <c r="P50" s="15" t="s">
        <v>61</v>
      </c>
      <c r="Q50" s="14" t="s">
        <v>67</v>
      </c>
      <c r="R50" s="15">
        <v>76</v>
      </c>
      <c r="S50" s="15">
        <v>76</v>
      </c>
      <c r="T50" s="17" t="s">
        <v>34</v>
      </c>
      <c r="U50" s="17"/>
      <c r="V50" s="28"/>
    </row>
    <row r="51" ht="70" customHeight="1" spans="1:22">
      <c r="A51" s="14">
        <v>45</v>
      </c>
      <c r="B51" s="14" t="s">
        <v>108</v>
      </c>
      <c r="C51" s="14" t="s">
        <v>108</v>
      </c>
      <c r="D51" s="15" t="s">
        <v>65</v>
      </c>
      <c r="E51" s="15" t="s">
        <v>105</v>
      </c>
      <c r="F51" s="15">
        <v>452</v>
      </c>
      <c r="G51" s="15">
        <v>240</v>
      </c>
      <c r="H51" s="15">
        <v>452</v>
      </c>
      <c r="I51" s="15">
        <v>212</v>
      </c>
      <c r="J51" s="15">
        <v>212</v>
      </c>
      <c r="K51" s="23">
        <v>4.294</v>
      </c>
      <c r="L51" s="23">
        <v>4.294</v>
      </c>
      <c r="M51" s="15">
        <v>0</v>
      </c>
      <c r="N51" s="15">
        <v>0</v>
      </c>
      <c r="O51" s="15">
        <v>1996</v>
      </c>
      <c r="P51" s="15" t="s">
        <v>61</v>
      </c>
      <c r="Q51" s="14" t="s">
        <v>67</v>
      </c>
      <c r="R51" s="15">
        <v>1717.6</v>
      </c>
      <c r="S51" s="15">
        <v>1717.6</v>
      </c>
      <c r="T51" s="17" t="s">
        <v>34</v>
      </c>
      <c r="U51" s="17"/>
      <c r="V51" s="28"/>
    </row>
    <row r="52" ht="70" customHeight="1" spans="1:22">
      <c r="A52" s="14">
        <v>46</v>
      </c>
      <c r="B52" s="14" t="s">
        <v>109</v>
      </c>
      <c r="C52" s="14" t="s">
        <v>110</v>
      </c>
      <c r="D52" s="15" t="s">
        <v>65</v>
      </c>
      <c r="E52" s="15" t="s">
        <v>105</v>
      </c>
      <c r="F52" s="15">
        <v>25</v>
      </c>
      <c r="G52" s="15">
        <v>0</v>
      </c>
      <c r="H52" s="15">
        <v>84</v>
      </c>
      <c r="I52" s="15">
        <v>1</v>
      </c>
      <c r="J52" s="15">
        <v>5</v>
      </c>
      <c r="K52" s="23">
        <v>0.2375</v>
      </c>
      <c r="L52" s="23">
        <v>0.798</v>
      </c>
      <c r="M52" s="15">
        <v>0</v>
      </c>
      <c r="N52" s="15">
        <v>0</v>
      </c>
      <c r="O52" s="15">
        <v>1991</v>
      </c>
      <c r="P52" s="15" t="s">
        <v>61</v>
      </c>
      <c r="Q52" s="14" t="s">
        <v>67</v>
      </c>
      <c r="R52" s="15">
        <v>95</v>
      </c>
      <c r="S52" s="14">
        <v>319.2</v>
      </c>
      <c r="T52" s="25" t="s">
        <v>42</v>
      </c>
      <c r="U52" s="17"/>
      <c r="V52" s="28"/>
    </row>
    <row r="53" ht="70" customHeight="1" spans="1:22">
      <c r="A53" s="14">
        <v>47</v>
      </c>
      <c r="B53" s="14" t="s">
        <v>111</v>
      </c>
      <c r="C53" s="14"/>
      <c r="D53" s="15" t="s">
        <v>65</v>
      </c>
      <c r="E53" s="15" t="s">
        <v>105</v>
      </c>
      <c r="F53" s="15">
        <v>15</v>
      </c>
      <c r="G53" s="15">
        <v>0</v>
      </c>
      <c r="H53" s="15"/>
      <c r="I53" s="15">
        <v>1</v>
      </c>
      <c r="J53" s="15"/>
      <c r="K53" s="23">
        <v>0.1425</v>
      </c>
      <c r="L53" s="23"/>
      <c r="M53" s="15">
        <v>0</v>
      </c>
      <c r="N53" s="15">
        <v>0</v>
      </c>
      <c r="O53" s="15">
        <v>1999</v>
      </c>
      <c r="P53" s="15" t="s">
        <v>61</v>
      </c>
      <c r="Q53" s="14" t="s">
        <v>67</v>
      </c>
      <c r="R53" s="15">
        <v>57</v>
      </c>
      <c r="S53" s="14"/>
      <c r="T53" s="29"/>
      <c r="U53" s="17"/>
      <c r="V53" s="28"/>
    </row>
    <row r="54" ht="70" customHeight="1" spans="1:22">
      <c r="A54" s="14">
        <v>48</v>
      </c>
      <c r="B54" s="14" t="s">
        <v>112</v>
      </c>
      <c r="C54" s="14"/>
      <c r="D54" s="15" t="s">
        <v>65</v>
      </c>
      <c r="E54" s="15" t="s">
        <v>105</v>
      </c>
      <c r="F54" s="15">
        <v>24</v>
      </c>
      <c r="G54" s="15">
        <v>0</v>
      </c>
      <c r="H54" s="15"/>
      <c r="I54" s="15">
        <v>1</v>
      </c>
      <c r="J54" s="15"/>
      <c r="K54" s="23">
        <v>0.228</v>
      </c>
      <c r="L54" s="23"/>
      <c r="M54" s="15">
        <v>0</v>
      </c>
      <c r="N54" s="15">
        <v>0</v>
      </c>
      <c r="O54" s="15">
        <v>1994</v>
      </c>
      <c r="P54" s="15" t="s">
        <v>61</v>
      </c>
      <c r="Q54" s="14" t="s">
        <v>67</v>
      </c>
      <c r="R54" s="15">
        <v>91.2</v>
      </c>
      <c r="S54" s="14"/>
      <c r="T54" s="29"/>
      <c r="U54" s="17"/>
      <c r="V54" s="28"/>
    </row>
    <row r="55" ht="70" customHeight="1" spans="1:22">
      <c r="A55" s="14">
        <v>49</v>
      </c>
      <c r="B55" s="14" t="s">
        <v>113</v>
      </c>
      <c r="C55" s="14"/>
      <c r="D55" s="15" t="s">
        <v>65</v>
      </c>
      <c r="E55" s="15" t="s">
        <v>105</v>
      </c>
      <c r="F55" s="15">
        <v>20</v>
      </c>
      <c r="G55" s="15">
        <v>2</v>
      </c>
      <c r="H55" s="15"/>
      <c r="I55" s="15">
        <v>2</v>
      </c>
      <c r="J55" s="15"/>
      <c r="K55" s="23">
        <v>0.19</v>
      </c>
      <c r="L55" s="23"/>
      <c r="M55" s="15">
        <v>0</v>
      </c>
      <c r="N55" s="15">
        <v>0</v>
      </c>
      <c r="O55" s="15">
        <v>1996</v>
      </c>
      <c r="P55" s="15" t="s">
        <v>61</v>
      </c>
      <c r="Q55" s="14" t="s">
        <v>67</v>
      </c>
      <c r="R55" s="15">
        <v>76</v>
      </c>
      <c r="S55" s="14"/>
      <c r="T55" s="26"/>
      <c r="U55" s="17"/>
      <c r="V55" s="28"/>
    </row>
    <row r="56" ht="70" customHeight="1" spans="1:22">
      <c r="A56" s="14">
        <v>50</v>
      </c>
      <c r="B56" s="14" t="s">
        <v>114</v>
      </c>
      <c r="C56" s="14" t="s">
        <v>114</v>
      </c>
      <c r="D56" s="15" t="s">
        <v>65</v>
      </c>
      <c r="E56" s="15" t="s">
        <v>105</v>
      </c>
      <c r="F56" s="15">
        <v>20</v>
      </c>
      <c r="G56" s="15">
        <v>4</v>
      </c>
      <c r="H56" s="15">
        <v>55</v>
      </c>
      <c r="I56" s="15">
        <v>2</v>
      </c>
      <c r="J56" s="15">
        <v>4</v>
      </c>
      <c r="K56" s="23">
        <v>0.19</v>
      </c>
      <c r="L56" s="23">
        <v>0.5225</v>
      </c>
      <c r="M56" s="15">
        <v>0</v>
      </c>
      <c r="N56" s="15">
        <v>0</v>
      </c>
      <c r="O56" s="15">
        <v>1991</v>
      </c>
      <c r="P56" s="15" t="s">
        <v>61</v>
      </c>
      <c r="Q56" s="14" t="s">
        <v>67</v>
      </c>
      <c r="R56" s="15">
        <v>76</v>
      </c>
      <c r="S56" s="14">
        <v>209</v>
      </c>
      <c r="T56" s="17" t="s">
        <v>34</v>
      </c>
      <c r="U56" s="17"/>
      <c r="V56" s="28"/>
    </row>
    <row r="57" ht="70" customHeight="1" spans="1:22">
      <c r="A57" s="14">
        <v>51</v>
      </c>
      <c r="B57" s="14" t="s">
        <v>115</v>
      </c>
      <c r="C57" s="14"/>
      <c r="D57" s="15" t="s">
        <v>65</v>
      </c>
      <c r="E57" s="15" t="s">
        <v>105</v>
      </c>
      <c r="F57" s="15">
        <v>35</v>
      </c>
      <c r="G57" s="15">
        <v>0</v>
      </c>
      <c r="H57" s="15"/>
      <c r="I57" s="15">
        <v>2</v>
      </c>
      <c r="J57" s="15"/>
      <c r="K57" s="23">
        <v>0.3325</v>
      </c>
      <c r="L57" s="23"/>
      <c r="M57" s="15">
        <v>0</v>
      </c>
      <c r="N57" s="15">
        <v>0</v>
      </c>
      <c r="O57" s="15">
        <v>1996</v>
      </c>
      <c r="P57" s="15" t="s">
        <v>61</v>
      </c>
      <c r="Q57" s="14" t="s">
        <v>67</v>
      </c>
      <c r="R57" s="15">
        <v>133</v>
      </c>
      <c r="S57" s="14"/>
      <c r="T57" s="17" t="s">
        <v>34</v>
      </c>
      <c r="U57" s="17"/>
      <c r="V57" s="28"/>
    </row>
    <row r="58" ht="70" customHeight="1" spans="1:22">
      <c r="A58" s="14">
        <v>52</v>
      </c>
      <c r="B58" s="14" t="s">
        <v>116</v>
      </c>
      <c r="C58" s="14" t="s">
        <v>116</v>
      </c>
      <c r="D58" s="15" t="s">
        <v>65</v>
      </c>
      <c r="E58" s="15" t="s">
        <v>105</v>
      </c>
      <c r="F58" s="15">
        <v>35</v>
      </c>
      <c r="G58" s="15">
        <v>3</v>
      </c>
      <c r="H58" s="15">
        <v>35</v>
      </c>
      <c r="I58" s="15">
        <v>3</v>
      </c>
      <c r="J58" s="15">
        <v>3</v>
      </c>
      <c r="K58" s="23">
        <v>0.3325</v>
      </c>
      <c r="L58" s="23">
        <v>0.3325</v>
      </c>
      <c r="M58" s="15">
        <v>0</v>
      </c>
      <c r="N58" s="15">
        <v>0</v>
      </c>
      <c r="O58" s="15">
        <v>1998</v>
      </c>
      <c r="P58" s="15" t="s">
        <v>61</v>
      </c>
      <c r="Q58" s="14" t="s">
        <v>67</v>
      </c>
      <c r="R58" s="15">
        <v>133</v>
      </c>
      <c r="S58" s="15">
        <v>133</v>
      </c>
      <c r="T58" s="17" t="s">
        <v>34</v>
      </c>
      <c r="U58" s="17"/>
      <c r="V58" s="28"/>
    </row>
    <row r="59" ht="70" customHeight="1" spans="1:22">
      <c r="A59" s="14">
        <v>53</v>
      </c>
      <c r="B59" s="14" t="s">
        <v>117</v>
      </c>
      <c r="C59" s="14" t="s">
        <v>117</v>
      </c>
      <c r="D59" s="15" t="s">
        <v>65</v>
      </c>
      <c r="E59" s="15" t="s">
        <v>105</v>
      </c>
      <c r="F59" s="15">
        <v>10</v>
      </c>
      <c r="G59" s="15">
        <v>0</v>
      </c>
      <c r="H59" s="15">
        <v>10</v>
      </c>
      <c r="I59" s="15">
        <v>1</v>
      </c>
      <c r="J59" s="15">
        <v>1</v>
      </c>
      <c r="K59" s="23">
        <v>0.095</v>
      </c>
      <c r="L59" s="23">
        <v>0.095</v>
      </c>
      <c r="M59" s="15">
        <v>0</v>
      </c>
      <c r="N59" s="15">
        <v>0</v>
      </c>
      <c r="O59" s="15">
        <v>1998</v>
      </c>
      <c r="P59" s="15" t="s">
        <v>61</v>
      </c>
      <c r="Q59" s="14" t="s">
        <v>67</v>
      </c>
      <c r="R59" s="15">
        <v>38</v>
      </c>
      <c r="S59" s="15">
        <v>38</v>
      </c>
      <c r="T59" s="17" t="s">
        <v>34</v>
      </c>
      <c r="U59" s="17"/>
      <c r="V59" s="28"/>
    </row>
    <row r="60" ht="70" customHeight="1" spans="1:22">
      <c r="A60" s="14">
        <v>54</v>
      </c>
      <c r="B60" s="14" t="s">
        <v>115</v>
      </c>
      <c r="C60" s="14" t="s">
        <v>115</v>
      </c>
      <c r="D60" s="15" t="s">
        <v>65</v>
      </c>
      <c r="E60" s="15" t="s">
        <v>105</v>
      </c>
      <c r="F60" s="15">
        <v>90</v>
      </c>
      <c r="G60" s="15">
        <v>0</v>
      </c>
      <c r="H60" s="15">
        <v>90</v>
      </c>
      <c r="I60" s="15">
        <v>1</v>
      </c>
      <c r="J60" s="15">
        <v>1</v>
      </c>
      <c r="K60" s="23">
        <v>0.855</v>
      </c>
      <c r="L60" s="23">
        <v>0.855</v>
      </c>
      <c r="M60" s="15">
        <v>0</v>
      </c>
      <c r="N60" s="15">
        <v>0</v>
      </c>
      <c r="O60" s="15">
        <v>1996</v>
      </c>
      <c r="P60" s="15" t="s">
        <v>61</v>
      </c>
      <c r="Q60" s="14" t="s">
        <v>67</v>
      </c>
      <c r="R60" s="15">
        <v>342</v>
      </c>
      <c r="S60" s="15">
        <v>342</v>
      </c>
      <c r="T60" s="17" t="s">
        <v>34</v>
      </c>
      <c r="U60" s="17"/>
      <c r="V60" s="28"/>
    </row>
    <row r="61" ht="70" customHeight="1" spans="1:22">
      <c r="A61" s="14">
        <v>55</v>
      </c>
      <c r="B61" s="15" t="s">
        <v>118</v>
      </c>
      <c r="C61" s="15" t="s">
        <v>118</v>
      </c>
      <c r="D61" s="15" t="s">
        <v>65</v>
      </c>
      <c r="E61" s="15" t="s">
        <v>119</v>
      </c>
      <c r="F61" s="15">
        <v>146</v>
      </c>
      <c r="G61" s="15">
        <v>0</v>
      </c>
      <c r="H61" s="15">
        <v>146</v>
      </c>
      <c r="I61" s="15">
        <v>5</v>
      </c>
      <c r="J61" s="15">
        <v>5</v>
      </c>
      <c r="K61" s="23">
        <v>1.387</v>
      </c>
      <c r="L61" s="23">
        <v>1.387</v>
      </c>
      <c r="M61" s="15">
        <v>5</v>
      </c>
      <c r="N61" s="15">
        <v>5</v>
      </c>
      <c r="O61" s="15">
        <v>1990</v>
      </c>
      <c r="P61" s="15" t="s">
        <v>61</v>
      </c>
      <c r="Q61" s="14" t="s">
        <v>67</v>
      </c>
      <c r="R61" s="15">
        <v>554.8</v>
      </c>
      <c r="S61" s="15">
        <v>554.8</v>
      </c>
      <c r="T61" s="17" t="s">
        <v>34</v>
      </c>
      <c r="U61" s="17"/>
      <c r="V61" s="28"/>
    </row>
    <row r="62" ht="70" customHeight="1" spans="1:22">
      <c r="A62" s="14">
        <v>56</v>
      </c>
      <c r="B62" s="15" t="s">
        <v>120</v>
      </c>
      <c r="C62" s="15" t="s">
        <v>120</v>
      </c>
      <c r="D62" s="15" t="s">
        <v>65</v>
      </c>
      <c r="E62" s="15" t="s">
        <v>97</v>
      </c>
      <c r="F62" s="15">
        <v>60</v>
      </c>
      <c r="G62" s="15">
        <v>0</v>
      </c>
      <c r="H62" s="15">
        <v>60</v>
      </c>
      <c r="I62" s="15">
        <v>3</v>
      </c>
      <c r="J62" s="15">
        <v>3</v>
      </c>
      <c r="K62" s="23">
        <v>0.57</v>
      </c>
      <c r="L62" s="23">
        <v>0.57</v>
      </c>
      <c r="M62" s="15">
        <v>9</v>
      </c>
      <c r="N62" s="15">
        <v>9</v>
      </c>
      <c r="O62" s="15">
        <v>2002</v>
      </c>
      <c r="P62" s="15" t="s">
        <v>98</v>
      </c>
      <c r="Q62" s="14" t="s">
        <v>67</v>
      </c>
      <c r="R62" s="15">
        <v>228</v>
      </c>
      <c r="S62" s="15">
        <v>228</v>
      </c>
      <c r="T62" s="17" t="s">
        <v>34</v>
      </c>
      <c r="U62" s="17"/>
      <c r="V62" s="28"/>
    </row>
    <row r="63" ht="70" customHeight="1" spans="1:22">
      <c r="A63" s="14">
        <v>57</v>
      </c>
      <c r="B63" s="15" t="s">
        <v>121</v>
      </c>
      <c r="C63" s="15" t="s">
        <v>121</v>
      </c>
      <c r="D63" s="15" t="s">
        <v>65</v>
      </c>
      <c r="E63" s="15" t="s">
        <v>97</v>
      </c>
      <c r="F63" s="15">
        <v>111</v>
      </c>
      <c r="G63" s="15">
        <v>0</v>
      </c>
      <c r="H63" s="15">
        <v>111</v>
      </c>
      <c r="I63" s="15">
        <v>6</v>
      </c>
      <c r="J63" s="15">
        <v>6</v>
      </c>
      <c r="K63" s="23">
        <v>1.0545</v>
      </c>
      <c r="L63" s="23">
        <v>1.0545</v>
      </c>
      <c r="M63" s="15">
        <v>12</v>
      </c>
      <c r="N63" s="15">
        <v>12</v>
      </c>
      <c r="O63" s="15">
        <v>2001</v>
      </c>
      <c r="P63" s="15" t="s">
        <v>98</v>
      </c>
      <c r="Q63" s="14" t="s">
        <v>67</v>
      </c>
      <c r="R63" s="15">
        <v>421.8</v>
      </c>
      <c r="S63" s="15">
        <v>421.8</v>
      </c>
      <c r="T63" s="17" t="s">
        <v>34</v>
      </c>
      <c r="U63" s="17"/>
      <c r="V63" s="28"/>
    </row>
    <row r="64" ht="70" customHeight="1" spans="1:21">
      <c r="A64" s="14">
        <v>58</v>
      </c>
      <c r="B64" s="14" t="s">
        <v>122</v>
      </c>
      <c r="C64" s="14" t="s">
        <v>123</v>
      </c>
      <c r="D64" s="14" t="s">
        <v>124</v>
      </c>
      <c r="E64" s="14" t="s">
        <v>125</v>
      </c>
      <c r="F64" s="14">
        <v>66</v>
      </c>
      <c r="G64" s="15">
        <v>0</v>
      </c>
      <c r="H64" s="14">
        <v>333</v>
      </c>
      <c r="I64" s="14">
        <v>8</v>
      </c>
      <c r="J64" s="14">
        <v>8</v>
      </c>
      <c r="K64" s="14">
        <v>0.3</v>
      </c>
      <c r="L64" s="14">
        <v>1.73</v>
      </c>
      <c r="M64" s="14">
        <v>0</v>
      </c>
      <c r="N64" s="14">
        <v>0</v>
      </c>
      <c r="O64" s="24">
        <v>1992</v>
      </c>
      <c r="P64" s="14" t="s">
        <v>126</v>
      </c>
      <c r="Q64" s="14" t="s">
        <v>67</v>
      </c>
      <c r="R64" s="14">
        <v>120</v>
      </c>
      <c r="S64" s="14">
        <v>692</v>
      </c>
      <c r="T64" s="25" t="s">
        <v>42</v>
      </c>
      <c r="U64" s="17"/>
    </row>
    <row r="65" ht="70" customHeight="1" spans="1:21">
      <c r="A65" s="14">
        <v>59</v>
      </c>
      <c r="B65" s="30" t="s">
        <v>127</v>
      </c>
      <c r="C65" s="14"/>
      <c r="D65" s="14" t="s">
        <v>124</v>
      </c>
      <c r="E65" s="14"/>
      <c r="F65" s="14">
        <v>84</v>
      </c>
      <c r="G65" s="15">
        <v>0</v>
      </c>
      <c r="H65" s="14"/>
      <c r="I65" s="14"/>
      <c r="J65" s="14"/>
      <c r="K65" s="14">
        <v>0.6</v>
      </c>
      <c r="L65" s="14"/>
      <c r="M65" s="14">
        <v>0</v>
      </c>
      <c r="N65" s="14">
        <v>0</v>
      </c>
      <c r="O65" s="24">
        <v>2002</v>
      </c>
      <c r="P65" s="14" t="s">
        <v>126</v>
      </c>
      <c r="Q65" s="14" t="s">
        <v>67</v>
      </c>
      <c r="R65" s="14">
        <v>240</v>
      </c>
      <c r="S65" s="14"/>
      <c r="T65" s="29"/>
      <c r="U65" s="17"/>
    </row>
    <row r="66" ht="70" customHeight="1" spans="1:21">
      <c r="A66" s="14">
        <v>60</v>
      </c>
      <c r="B66" s="14" t="s">
        <v>128</v>
      </c>
      <c r="C66" s="14"/>
      <c r="D66" s="14" t="s">
        <v>124</v>
      </c>
      <c r="E66" s="14"/>
      <c r="F66" s="14">
        <v>80</v>
      </c>
      <c r="G66" s="15">
        <v>0</v>
      </c>
      <c r="H66" s="14"/>
      <c r="I66" s="14"/>
      <c r="J66" s="14"/>
      <c r="K66" s="14">
        <v>0.4</v>
      </c>
      <c r="L66" s="14"/>
      <c r="M66" s="14">
        <v>0</v>
      </c>
      <c r="N66" s="14">
        <v>0</v>
      </c>
      <c r="O66" s="31">
        <v>1986</v>
      </c>
      <c r="P66" s="14" t="s">
        <v>129</v>
      </c>
      <c r="Q66" s="14" t="s">
        <v>67</v>
      </c>
      <c r="R66" s="14">
        <v>160</v>
      </c>
      <c r="S66" s="14"/>
      <c r="T66" s="29"/>
      <c r="U66" s="17"/>
    </row>
    <row r="67" ht="70" customHeight="1" spans="1:21">
      <c r="A67" s="14">
        <v>61</v>
      </c>
      <c r="B67" s="14" t="s">
        <v>130</v>
      </c>
      <c r="C67" s="14"/>
      <c r="D67" s="14" t="s">
        <v>124</v>
      </c>
      <c r="E67" s="14"/>
      <c r="F67" s="14">
        <v>30</v>
      </c>
      <c r="G67" s="15">
        <v>0</v>
      </c>
      <c r="H67" s="14"/>
      <c r="I67" s="14"/>
      <c r="J67" s="14"/>
      <c r="K67" s="14">
        <v>0.13</v>
      </c>
      <c r="L67" s="14"/>
      <c r="M67" s="14">
        <v>0</v>
      </c>
      <c r="N67" s="14">
        <v>0</v>
      </c>
      <c r="O67" s="31">
        <v>1990</v>
      </c>
      <c r="P67" s="14" t="s">
        <v>126</v>
      </c>
      <c r="Q67" s="14" t="s">
        <v>67</v>
      </c>
      <c r="R67" s="14">
        <v>52</v>
      </c>
      <c r="S67" s="14"/>
      <c r="T67" s="29"/>
      <c r="U67" s="17"/>
    </row>
    <row r="68" ht="70" customHeight="1" spans="1:21">
      <c r="A68" s="14">
        <v>62</v>
      </c>
      <c r="B68" s="14" t="s">
        <v>131</v>
      </c>
      <c r="C68" s="14"/>
      <c r="D68" s="14" t="s">
        <v>124</v>
      </c>
      <c r="E68" s="14"/>
      <c r="F68" s="14">
        <v>73</v>
      </c>
      <c r="G68" s="15">
        <v>0</v>
      </c>
      <c r="H68" s="14"/>
      <c r="I68" s="14"/>
      <c r="J68" s="14"/>
      <c r="K68" s="14">
        <v>0.3</v>
      </c>
      <c r="L68" s="14"/>
      <c r="M68" s="14">
        <v>0</v>
      </c>
      <c r="N68" s="14">
        <v>0</v>
      </c>
      <c r="O68" s="31">
        <v>1995</v>
      </c>
      <c r="P68" s="14" t="s">
        <v>126</v>
      </c>
      <c r="Q68" s="14" t="s">
        <v>67</v>
      </c>
      <c r="R68" s="14">
        <v>120</v>
      </c>
      <c r="S68" s="14"/>
      <c r="T68" s="26"/>
      <c r="U68" s="17"/>
    </row>
    <row r="69" ht="70" customHeight="1" spans="1:21">
      <c r="A69" s="14">
        <v>63</v>
      </c>
      <c r="B69" s="14" t="s">
        <v>132</v>
      </c>
      <c r="C69" s="14" t="s">
        <v>133</v>
      </c>
      <c r="D69" s="14" t="s">
        <v>124</v>
      </c>
      <c r="E69" s="14" t="s">
        <v>125</v>
      </c>
      <c r="F69" s="14">
        <v>60</v>
      </c>
      <c r="G69" s="15">
        <v>0</v>
      </c>
      <c r="H69" s="14">
        <v>105</v>
      </c>
      <c r="I69" s="14">
        <v>4</v>
      </c>
      <c r="J69" s="14">
        <v>4</v>
      </c>
      <c r="K69" s="31">
        <v>0.37</v>
      </c>
      <c r="L69" s="31">
        <v>0.68</v>
      </c>
      <c r="M69" s="14">
        <v>0</v>
      </c>
      <c r="N69" s="14">
        <v>0</v>
      </c>
      <c r="O69" s="31">
        <v>1995</v>
      </c>
      <c r="P69" s="14" t="s">
        <v>126</v>
      </c>
      <c r="Q69" s="14" t="s">
        <v>67</v>
      </c>
      <c r="R69" s="14">
        <v>148</v>
      </c>
      <c r="S69" s="14">
        <v>272</v>
      </c>
      <c r="T69" s="25" t="s">
        <v>42</v>
      </c>
      <c r="U69" s="17"/>
    </row>
    <row r="70" ht="70" customHeight="1" spans="1:21">
      <c r="A70" s="14">
        <v>64</v>
      </c>
      <c r="B70" s="14" t="s">
        <v>134</v>
      </c>
      <c r="C70" s="14"/>
      <c r="D70" s="14" t="s">
        <v>124</v>
      </c>
      <c r="E70" s="14"/>
      <c r="F70" s="14">
        <v>25</v>
      </c>
      <c r="G70" s="15">
        <v>0</v>
      </c>
      <c r="H70" s="14"/>
      <c r="I70" s="14"/>
      <c r="J70" s="14"/>
      <c r="K70" s="31">
        <v>0.16</v>
      </c>
      <c r="L70" s="31"/>
      <c r="M70" s="14">
        <v>0</v>
      </c>
      <c r="N70" s="14">
        <v>0</v>
      </c>
      <c r="O70" s="31">
        <v>1986</v>
      </c>
      <c r="P70" s="14" t="s">
        <v>126</v>
      </c>
      <c r="Q70" s="14" t="s">
        <v>67</v>
      </c>
      <c r="R70" s="14">
        <v>64</v>
      </c>
      <c r="S70" s="14"/>
      <c r="T70" s="29"/>
      <c r="U70" s="17"/>
    </row>
    <row r="71" ht="70" customHeight="1" spans="1:21">
      <c r="A71" s="14">
        <v>65</v>
      </c>
      <c r="B71" s="14" t="s">
        <v>135</v>
      </c>
      <c r="C71" s="14"/>
      <c r="D71" s="14" t="s">
        <v>124</v>
      </c>
      <c r="E71" s="14"/>
      <c r="F71" s="31">
        <v>20</v>
      </c>
      <c r="G71" s="15">
        <v>0</v>
      </c>
      <c r="H71" s="14"/>
      <c r="I71" s="14"/>
      <c r="J71" s="14"/>
      <c r="K71" s="31">
        <v>0.15</v>
      </c>
      <c r="L71" s="31"/>
      <c r="M71" s="14">
        <v>0</v>
      </c>
      <c r="N71" s="14">
        <v>0</v>
      </c>
      <c r="O71" s="31">
        <v>1998</v>
      </c>
      <c r="P71" s="31" t="s">
        <v>61</v>
      </c>
      <c r="Q71" s="14" t="s">
        <v>67</v>
      </c>
      <c r="R71" s="14">
        <v>60</v>
      </c>
      <c r="S71" s="14"/>
      <c r="T71" s="26"/>
      <c r="U71" s="17"/>
    </row>
    <row r="72" ht="70" customHeight="1" spans="1:21">
      <c r="A72" s="14">
        <v>66</v>
      </c>
      <c r="B72" s="14" t="s">
        <v>136</v>
      </c>
      <c r="C72" s="14" t="s">
        <v>137</v>
      </c>
      <c r="D72" s="14" t="s">
        <v>124</v>
      </c>
      <c r="E72" s="14" t="s">
        <v>138</v>
      </c>
      <c r="F72" s="14">
        <v>36</v>
      </c>
      <c r="G72" s="15">
        <v>0</v>
      </c>
      <c r="H72" s="14">
        <v>197</v>
      </c>
      <c r="I72" s="14">
        <v>6</v>
      </c>
      <c r="J72" s="14">
        <v>6</v>
      </c>
      <c r="K72" s="33">
        <v>0.21</v>
      </c>
      <c r="L72" s="33">
        <v>1.14</v>
      </c>
      <c r="M72" s="14">
        <v>0</v>
      </c>
      <c r="N72" s="14">
        <v>0</v>
      </c>
      <c r="O72" s="33">
        <v>1998</v>
      </c>
      <c r="P72" s="33" t="s">
        <v>126</v>
      </c>
      <c r="Q72" s="14" t="s">
        <v>67</v>
      </c>
      <c r="R72" s="14">
        <v>84</v>
      </c>
      <c r="S72" s="14">
        <v>456</v>
      </c>
      <c r="T72" s="25" t="s">
        <v>42</v>
      </c>
      <c r="U72" s="17"/>
    </row>
    <row r="73" ht="70" customHeight="1" spans="1:21">
      <c r="A73" s="14">
        <v>67</v>
      </c>
      <c r="B73" s="14" t="s">
        <v>139</v>
      </c>
      <c r="C73" s="14"/>
      <c r="D73" s="14" t="s">
        <v>124</v>
      </c>
      <c r="E73" s="14"/>
      <c r="F73" s="14">
        <v>64</v>
      </c>
      <c r="G73" s="15">
        <v>0</v>
      </c>
      <c r="H73" s="14"/>
      <c r="I73" s="14"/>
      <c r="J73" s="14"/>
      <c r="K73" s="24">
        <v>0.35</v>
      </c>
      <c r="L73" s="33"/>
      <c r="M73" s="14">
        <v>0</v>
      </c>
      <c r="N73" s="14">
        <v>0</v>
      </c>
      <c r="O73" s="24">
        <v>1990</v>
      </c>
      <c r="P73" s="24" t="s">
        <v>126</v>
      </c>
      <c r="Q73" s="14" t="s">
        <v>67</v>
      </c>
      <c r="R73" s="14">
        <v>140</v>
      </c>
      <c r="S73" s="14"/>
      <c r="T73" s="29"/>
      <c r="U73" s="17"/>
    </row>
    <row r="74" ht="70" customHeight="1" spans="1:21">
      <c r="A74" s="14">
        <v>68</v>
      </c>
      <c r="B74" s="14" t="s">
        <v>140</v>
      </c>
      <c r="C74" s="14"/>
      <c r="D74" s="14" t="s">
        <v>124</v>
      </c>
      <c r="E74" s="14"/>
      <c r="F74" s="14">
        <v>72</v>
      </c>
      <c r="G74" s="15">
        <v>0</v>
      </c>
      <c r="H74" s="14"/>
      <c r="I74" s="14"/>
      <c r="J74" s="14"/>
      <c r="K74" s="31">
        <v>0.45</v>
      </c>
      <c r="L74" s="33"/>
      <c r="M74" s="14">
        <v>0</v>
      </c>
      <c r="N74" s="14">
        <v>0</v>
      </c>
      <c r="O74" s="31">
        <v>1995</v>
      </c>
      <c r="P74" s="31" t="s">
        <v>126</v>
      </c>
      <c r="Q74" s="14" t="s">
        <v>67</v>
      </c>
      <c r="R74" s="14">
        <v>180</v>
      </c>
      <c r="S74" s="14"/>
      <c r="T74" s="29"/>
      <c r="U74" s="17"/>
    </row>
    <row r="75" ht="70" customHeight="1" spans="1:21">
      <c r="A75" s="14">
        <v>69</v>
      </c>
      <c r="B75" s="14" t="s">
        <v>141</v>
      </c>
      <c r="C75" s="14"/>
      <c r="D75" s="14" t="s">
        <v>124</v>
      </c>
      <c r="E75" s="14"/>
      <c r="F75" s="14">
        <v>25</v>
      </c>
      <c r="G75" s="15">
        <v>0</v>
      </c>
      <c r="H75" s="14"/>
      <c r="I75" s="14"/>
      <c r="J75" s="14"/>
      <c r="K75" s="31">
        <v>0.13</v>
      </c>
      <c r="L75" s="33"/>
      <c r="M75" s="14">
        <v>0</v>
      </c>
      <c r="N75" s="14">
        <v>0</v>
      </c>
      <c r="O75" s="31">
        <v>1996</v>
      </c>
      <c r="P75" s="31" t="s">
        <v>126</v>
      </c>
      <c r="Q75" s="14" t="s">
        <v>67</v>
      </c>
      <c r="R75" s="14">
        <v>52</v>
      </c>
      <c r="S75" s="14"/>
      <c r="T75" s="26"/>
      <c r="U75" s="17"/>
    </row>
    <row r="76" ht="70" customHeight="1" spans="1:21">
      <c r="A76" s="14">
        <v>70</v>
      </c>
      <c r="B76" s="14" t="s">
        <v>142</v>
      </c>
      <c r="C76" s="14" t="s">
        <v>143</v>
      </c>
      <c r="D76" s="14" t="s">
        <v>124</v>
      </c>
      <c r="E76" s="14" t="s">
        <v>138</v>
      </c>
      <c r="F76" s="14">
        <v>30</v>
      </c>
      <c r="G76" s="15">
        <v>0</v>
      </c>
      <c r="H76" s="14">
        <v>159</v>
      </c>
      <c r="I76" s="14">
        <v>7</v>
      </c>
      <c r="J76" s="14">
        <v>7</v>
      </c>
      <c r="K76" s="31">
        <v>0.2</v>
      </c>
      <c r="L76" s="31">
        <v>1.05</v>
      </c>
      <c r="M76" s="14">
        <v>0</v>
      </c>
      <c r="N76" s="14">
        <v>0</v>
      </c>
      <c r="O76" s="31">
        <v>1999</v>
      </c>
      <c r="P76" s="31" t="s">
        <v>126</v>
      </c>
      <c r="Q76" s="14" t="s">
        <v>67</v>
      </c>
      <c r="R76" s="14">
        <v>80</v>
      </c>
      <c r="S76" s="14">
        <v>420</v>
      </c>
      <c r="T76" s="25" t="s">
        <v>42</v>
      </c>
      <c r="U76" s="17"/>
    </row>
    <row r="77" ht="70" customHeight="1" spans="1:21">
      <c r="A77" s="14">
        <v>71</v>
      </c>
      <c r="B77" s="14" t="s">
        <v>144</v>
      </c>
      <c r="C77" s="14"/>
      <c r="D77" s="14" t="s">
        <v>124</v>
      </c>
      <c r="E77" s="14"/>
      <c r="F77" s="14">
        <v>24</v>
      </c>
      <c r="G77" s="15">
        <v>0</v>
      </c>
      <c r="H77" s="14"/>
      <c r="I77" s="14"/>
      <c r="J77" s="14"/>
      <c r="K77" s="31">
        <v>0.14</v>
      </c>
      <c r="L77" s="31"/>
      <c r="M77" s="14">
        <v>0</v>
      </c>
      <c r="N77" s="14">
        <v>0</v>
      </c>
      <c r="O77" s="31">
        <v>2002</v>
      </c>
      <c r="P77" s="31" t="s">
        <v>126</v>
      </c>
      <c r="Q77" s="14" t="s">
        <v>67</v>
      </c>
      <c r="R77" s="14">
        <v>56</v>
      </c>
      <c r="S77" s="14"/>
      <c r="T77" s="29"/>
      <c r="U77" s="17"/>
    </row>
    <row r="78" ht="70" customHeight="1" spans="1:21">
      <c r="A78" s="14">
        <v>72</v>
      </c>
      <c r="B78" s="14" t="s">
        <v>145</v>
      </c>
      <c r="C78" s="14"/>
      <c r="D78" s="14" t="s">
        <v>124</v>
      </c>
      <c r="E78" s="14"/>
      <c r="F78" s="14">
        <v>20</v>
      </c>
      <c r="G78" s="15">
        <v>0</v>
      </c>
      <c r="H78" s="14"/>
      <c r="I78" s="14"/>
      <c r="J78" s="14"/>
      <c r="K78" s="31">
        <v>0.1</v>
      </c>
      <c r="L78" s="31"/>
      <c r="M78" s="14">
        <v>0</v>
      </c>
      <c r="N78" s="14">
        <v>0</v>
      </c>
      <c r="O78" s="31">
        <v>1985</v>
      </c>
      <c r="P78" s="31" t="s">
        <v>126</v>
      </c>
      <c r="Q78" s="14" t="s">
        <v>67</v>
      </c>
      <c r="R78" s="14">
        <v>40</v>
      </c>
      <c r="S78" s="14"/>
      <c r="T78" s="29"/>
      <c r="U78" s="17"/>
    </row>
    <row r="79" ht="70" customHeight="1" spans="1:21">
      <c r="A79" s="14">
        <v>73</v>
      </c>
      <c r="B79" s="14" t="s">
        <v>146</v>
      </c>
      <c r="C79" s="14"/>
      <c r="D79" s="14" t="s">
        <v>124</v>
      </c>
      <c r="E79" s="14"/>
      <c r="F79" s="14">
        <v>25</v>
      </c>
      <c r="G79" s="15">
        <v>0</v>
      </c>
      <c r="H79" s="14"/>
      <c r="I79" s="14"/>
      <c r="J79" s="14"/>
      <c r="K79" s="31">
        <v>0.15</v>
      </c>
      <c r="L79" s="31"/>
      <c r="M79" s="14">
        <v>0</v>
      </c>
      <c r="N79" s="14">
        <v>0</v>
      </c>
      <c r="O79" s="31">
        <v>1997</v>
      </c>
      <c r="P79" s="31" t="s">
        <v>126</v>
      </c>
      <c r="Q79" s="14" t="s">
        <v>67</v>
      </c>
      <c r="R79" s="14">
        <v>60</v>
      </c>
      <c r="S79" s="14"/>
      <c r="T79" s="29"/>
      <c r="U79" s="17"/>
    </row>
    <row r="80" ht="70" customHeight="1" spans="1:21">
      <c r="A80" s="14">
        <v>74</v>
      </c>
      <c r="B80" s="14" t="s">
        <v>147</v>
      </c>
      <c r="C80" s="14"/>
      <c r="D80" s="14" t="s">
        <v>124</v>
      </c>
      <c r="E80" s="14"/>
      <c r="F80" s="14">
        <v>60</v>
      </c>
      <c r="G80" s="15">
        <v>0</v>
      </c>
      <c r="H80" s="14"/>
      <c r="I80" s="14"/>
      <c r="J80" s="14"/>
      <c r="K80" s="31">
        <v>0.46</v>
      </c>
      <c r="L80" s="31"/>
      <c r="M80" s="14">
        <v>0</v>
      </c>
      <c r="N80" s="14">
        <v>0</v>
      </c>
      <c r="O80" s="31">
        <v>1990</v>
      </c>
      <c r="P80" s="31" t="s">
        <v>126</v>
      </c>
      <c r="Q80" s="14" t="s">
        <v>67</v>
      </c>
      <c r="R80" s="14">
        <v>184</v>
      </c>
      <c r="S80" s="14"/>
      <c r="T80" s="26"/>
      <c r="U80" s="17"/>
    </row>
    <row r="81" ht="70" customHeight="1" spans="1:21">
      <c r="A81" s="14">
        <v>75</v>
      </c>
      <c r="B81" s="14" t="s">
        <v>148</v>
      </c>
      <c r="C81" s="14" t="s">
        <v>149</v>
      </c>
      <c r="D81" s="14" t="s">
        <v>124</v>
      </c>
      <c r="E81" s="14" t="s">
        <v>138</v>
      </c>
      <c r="F81" s="14">
        <v>40</v>
      </c>
      <c r="G81" s="15">
        <v>0</v>
      </c>
      <c r="H81" s="14">
        <v>189</v>
      </c>
      <c r="I81" s="14">
        <v>5</v>
      </c>
      <c r="J81" s="14">
        <v>5</v>
      </c>
      <c r="K81" s="31">
        <v>0.3</v>
      </c>
      <c r="L81" s="31">
        <v>1.36</v>
      </c>
      <c r="M81" s="14">
        <v>0</v>
      </c>
      <c r="N81" s="14">
        <v>0</v>
      </c>
      <c r="O81" s="31">
        <v>1997</v>
      </c>
      <c r="P81" s="31" t="s">
        <v>126</v>
      </c>
      <c r="Q81" s="14" t="s">
        <v>67</v>
      </c>
      <c r="R81" s="14">
        <v>120</v>
      </c>
      <c r="S81" s="14">
        <v>544</v>
      </c>
      <c r="T81" s="25" t="s">
        <v>42</v>
      </c>
      <c r="U81" s="17"/>
    </row>
    <row r="82" ht="70" customHeight="1" spans="1:21">
      <c r="A82" s="14">
        <v>76</v>
      </c>
      <c r="B82" s="14" t="s">
        <v>75</v>
      </c>
      <c r="C82" s="14"/>
      <c r="D82" s="14" t="s">
        <v>124</v>
      </c>
      <c r="E82" s="14"/>
      <c r="F82" s="14">
        <v>9</v>
      </c>
      <c r="G82" s="15">
        <v>0</v>
      </c>
      <c r="H82" s="14"/>
      <c r="I82" s="14"/>
      <c r="J82" s="14"/>
      <c r="K82" s="31">
        <v>0.06</v>
      </c>
      <c r="L82" s="31"/>
      <c r="M82" s="14">
        <v>0</v>
      </c>
      <c r="N82" s="14">
        <v>0</v>
      </c>
      <c r="O82" s="31">
        <v>1997</v>
      </c>
      <c r="P82" s="31" t="s">
        <v>126</v>
      </c>
      <c r="Q82" s="14" t="s">
        <v>67</v>
      </c>
      <c r="R82" s="14">
        <v>24</v>
      </c>
      <c r="S82" s="14"/>
      <c r="T82" s="29"/>
      <c r="U82" s="17"/>
    </row>
    <row r="83" ht="70" customHeight="1" spans="1:21">
      <c r="A83" s="14">
        <v>77</v>
      </c>
      <c r="B83" s="14" t="s">
        <v>150</v>
      </c>
      <c r="C83" s="14"/>
      <c r="D83" s="14" t="s">
        <v>124</v>
      </c>
      <c r="E83" s="14"/>
      <c r="F83" s="14">
        <v>140</v>
      </c>
      <c r="G83" s="15">
        <v>0</v>
      </c>
      <c r="H83" s="14"/>
      <c r="I83" s="14"/>
      <c r="J83" s="14"/>
      <c r="K83" s="31">
        <v>1</v>
      </c>
      <c r="L83" s="31"/>
      <c r="M83" s="14">
        <v>0</v>
      </c>
      <c r="N83" s="14">
        <v>0</v>
      </c>
      <c r="O83" s="31">
        <v>2000</v>
      </c>
      <c r="P83" s="31" t="s">
        <v>129</v>
      </c>
      <c r="Q83" s="14" t="s">
        <v>67</v>
      </c>
      <c r="R83" s="14">
        <v>400</v>
      </c>
      <c r="S83" s="14"/>
      <c r="T83" s="26"/>
      <c r="U83" s="17"/>
    </row>
    <row r="84" ht="70" customHeight="1" spans="1:21">
      <c r="A84" s="14">
        <v>78</v>
      </c>
      <c r="B84" s="32" t="s">
        <v>151</v>
      </c>
      <c r="C84" s="14" t="s">
        <v>152</v>
      </c>
      <c r="D84" s="14" t="s">
        <v>124</v>
      </c>
      <c r="E84" s="14" t="s">
        <v>153</v>
      </c>
      <c r="F84" s="33">
        <v>192</v>
      </c>
      <c r="G84" s="15">
        <v>0</v>
      </c>
      <c r="H84" s="33">
        <v>411</v>
      </c>
      <c r="I84" s="33">
        <v>11</v>
      </c>
      <c r="J84" s="33">
        <v>11</v>
      </c>
      <c r="K84" s="33">
        <v>1.9</v>
      </c>
      <c r="L84" s="33">
        <v>3.67</v>
      </c>
      <c r="M84" s="14">
        <v>0</v>
      </c>
      <c r="N84" s="14">
        <v>0</v>
      </c>
      <c r="O84" s="33">
        <v>1999</v>
      </c>
      <c r="P84" s="31" t="s">
        <v>126</v>
      </c>
      <c r="Q84" s="14" t="s">
        <v>67</v>
      </c>
      <c r="R84" s="14">
        <v>760</v>
      </c>
      <c r="S84" s="14">
        <v>1468</v>
      </c>
      <c r="T84" s="25" t="s">
        <v>42</v>
      </c>
      <c r="U84" s="17"/>
    </row>
    <row r="85" ht="70" customHeight="1" spans="1:21">
      <c r="A85" s="14">
        <v>79</v>
      </c>
      <c r="B85" s="32" t="s">
        <v>154</v>
      </c>
      <c r="C85" s="14"/>
      <c r="D85" s="14" t="s">
        <v>124</v>
      </c>
      <c r="E85" s="14"/>
      <c r="F85" s="24">
        <v>144</v>
      </c>
      <c r="G85" s="15">
        <v>0</v>
      </c>
      <c r="H85" s="33"/>
      <c r="I85" s="33"/>
      <c r="J85" s="33"/>
      <c r="K85" s="24">
        <v>1.02</v>
      </c>
      <c r="L85" s="33"/>
      <c r="M85" s="14">
        <v>0</v>
      </c>
      <c r="N85" s="14">
        <v>0</v>
      </c>
      <c r="O85" s="33">
        <v>1998</v>
      </c>
      <c r="P85" s="33" t="s">
        <v>126</v>
      </c>
      <c r="Q85" s="14" t="s">
        <v>67</v>
      </c>
      <c r="R85" s="14">
        <v>408</v>
      </c>
      <c r="S85" s="14"/>
      <c r="T85" s="29"/>
      <c r="U85" s="17"/>
    </row>
    <row r="86" ht="70" customHeight="1" spans="1:21">
      <c r="A86" s="14">
        <v>80</v>
      </c>
      <c r="B86" s="32" t="s">
        <v>155</v>
      </c>
      <c r="C86" s="14"/>
      <c r="D86" s="14" t="s">
        <v>124</v>
      </c>
      <c r="E86" s="14"/>
      <c r="F86" s="31">
        <v>75</v>
      </c>
      <c r="G86" s="15">
        <v>0</v>
      </c>
      <c r="H86" s="33"/>
      <c r="I86" s="33"/>
      <c r="J86" s="33"/>
      <c r="K86" s="31">
        <v>0.75</v>
      </c>
      <c r="L86" s="33"/>
      <c r="M86" s="14">
        <v>0</v>
      </c>
      <c r="N86" s="14">
        <v>0</v>
      </c>
      <c r="O86" s="33">
        <v>1996</v>
      </c>
      <c r="P86" s="33" t="s">
        <v>126</v>
      </c>
      <c r="Q86" s="14" t="s">
        <v>67</v>
      </c>
      <c r="R86" s="14">
        <v>300</v>
      </c>
      <c r="S86" s="14"/>
      <c r="T86" s="26"/>
      <c r="U86" s="17"/>
    </row>
    <row r="87" ht="91" customHeight="1" spans="1:21">
      <c r="A87" s="14">
        <v>81</v>
      </c>
      <c r="B87" s="14" t="s">
        <v>156</v>
      </c>
      <c r="C87" s="14" t="s">
        <v>156</v>
      </c>
      <c r="D87" s="14" t="s">
        <v>124</v>
      </c>
      <c r="E87" s="14" t="s">
        <v>157</v>
      </c>
      <c r="F87" s="14">
        <v>88</v>
      </c>
      <c r="G87" s="15">
        <v>0</v>
      </c>
      <c r="H87" s="14">
        <v>88</v>
      </c>
      <c r="I87" s="14">
        <v>2</v>
      </c>
      <c r="J87" s="14">
        <v>2</v>
      </c>
      <c r="K87" s="14">
        <v>0.9</v>
      </c>
      <c r="L87" s="14">
        <v>0.9</v>
      </c>
      <c r="M87" s="14">
        <v>0</v>
      </c>
      <c r="N87" s="14">
        <v>0</v>
      </c>
      <c r="O87" s="14">
        <v>2000</v>
      </c>
      <c r="P87" s="33" t="s">
        <v>126</v>
      </c>
      <c r="Q87" s="14" t="s">
        <v>67</v>
      </c>
      <c r="R87" s="14">
        <v>360</v>
      </c>
      <c r="S87" s="14">
        <v>360</v>
      </c>
      <c r="T87" s="17" t="s">
        <v>34</v>
      </c>
      <c r="U87" s="17"/>
    </row>
    <row r="88" ht="91" customHeight="1" spans="1:21">
      <c r="A88" s="14">
        <v>82</v>
      </c>
      <c r="B88" s="14" t="s">
        <v>158</v>
      </c>
      <c r="C88" s="14" t="s">
        <v>158</v>
      </c>
      <c r="D88" s="14" t="s">
        <v>124</v>
      </c>
      <c r="E88" s="14" t="s">
        <v>159</v>
      </c>
      <c r="F88" s="14">
        <v>70</v>
      </c>
      <c r="G88" s="15">
        <v>0</v>
      </c>
      <c r="H88" s="14">
        <v>70</v>
      </c>
      <c r="I88" s="14">
        <v>3</v>
      </c>
      <c r="J88" s="14">
        <v>3</v>
      </c>
      <c r="K88" s="14">
        <v>0.43</v>
      </c>
      <c r="L88" s="14">
        <v>0.43</v>
      </c>
      <c r="M88" s="14">
        <v>0</v>
      </c>
      <c r="N88" s="14">
        <v>0</v>
      </c>
      <c r="O88" s="14" t="s">
        <v>160</v>
      </c>
      <c r="P88" s="33" t="s">
        <v>126</v>
      </c>
      <c r="Q88" s="14" t="s">
        <v>67</v>
      </c>
      <c r="R88" s="14">
        <v>172</v>
      </c>
      <c r="S88" s="14">
        <v>172</v>
      </c>
      <c r="T88" s="17" t="s">
        <v>34</v>
      </c>
      <c r="U88" s="17"/>
    </row>
    <row r="89" ht="91" customHeight="1" spans="1:21">
      <c r="A89" s="14">
        <v>83</v>
      </c>
      <c r="B89" s="14" t="s">
        <v>161</v>
      </c>
      <c r="C89" s="14" t="s">
        <v>161</v>
      </c>
      <c r="D89" s="14" t="s">
        <v>124</v>
      </c>
      <c r="E89" s="14" t="s">
        <v>162</v>
      </c>
      <c r="F89" s="14">
        <v>42</v>
      </c>
      <c r="G89" s="15">
        <v>0</v>
      </c>
      <c r="H89" s="14">
        <v>42</v>
      </c>
      <c r="I89" s="14">
        <v>1</v>
      </c>
      <c r="J89" s="14">
        <v>1</v>
      </c>
      <c r="K89" s="14">
        <v>0.4</v>
      </c>
      <c r="L89" s="14">
        <v>0.4</v>
      </c>
      <c r="M89" s="14">
        <v>0</v>
      </c>
      <c r="N89" s="14">
        <v>0</v>
      </c>
      <c r="O89" s="14" t="s">
        <v>163</v>
      </c>
      <c r="P89" s="33" t="s">
        <v>126</v>
      </c>
      <c r="Q89" s="14" t="s">
        <v>67</v>
      </c>
      <c r="R89" s="14">
        <v>160</v>
      </c>
      <c r="S89" s="14">
        <v>160</v>
      </c>
      <c r="T89" s="17" t="s">
        <v>34</v>
      </c>
      <c r="U89" s="17"/>
    </row>
    <row r="90" ht="114" customHeight="1" spans="1:21">
      <c r="A90" s="14">
        <v>84</v>
      </c>
      <c r="B90" s="14" t="s">
        <v>164</v>
      </c>
      <c r="C90" s="14" t="s">
        <v>164</v>
      </c>
      <c r="D90" s="14" t="s">
        <v>124</v>
      </c>
      <c r="E90" s="14" t="s">
        <v>165</v>
      </c>
      <c r="F90" s="14">
        <v>18</v>
      </c>
      <c r="G90" s="15">
        <v>0</v>
      </c>
      <c r="H90" s="14">
        <v>18</v>
      </c>
      <c r="I90" s="14">
        <v>2</v>
      </c>
      <c r="J90" s="14">
        <v>2</v>
      </c>
      <c r="K90" s="14">
        <v>0.123</v>
      </c>
      <c r="L90" s="14">
        <v>0.123</v>
      </c>
      <c r="M90" s="14">
        <v>0</v>
      </c>
      <c r="N90" s="14">
        <v>0</v>
      </c>
      <c r="O90" s="14">
        <v>1975</v>
      </c>
      <c r="P90" s="33" t="s">
        <v>126</v>
      </c>
      <c r="Q90" s="14" t="s">
        <v>67</v>
      </c>
      <c r="R90" s="14">
        <v>49.2</v>
      </c>
      <c r="S90" s="14">
        <v>49.2</v>
      </c>
      <c r="T90" s="17" t="s">
        <v>34</v>
      </c>
      <c r="U90" s="17"/>
    </row>
    <row r="91" ht="114" customHeight="1" spans="1:21">
      <c r="A91" s="14">
        <v>85</v>
      </c>
      <c r="B91" s="14" t="s">
        <v>166</v>
      </c>
      <c r="C91" s="14" t="s">
        <v>166</v>
      </c>
      <c r="D91" s="14" t="s">
        <v>124</v>
      </c>
      <c r="E91" s="14" t="s">
        <v>167</v>
      </c>
      <c r="F91" s="14">
        <v>198</v>
      </c>
      <c r="G91" s="15">
        <v>0</v>
      </c>
      <c r="H91" s="14">
        <v>198</v>
      </c>
      <c r="I91" s="14">
        <v>5</v>
      </c>
      <c r="J91" s="14">
        <v>5</v>
      </c>
      <c r="K91" s="14">
        <v>1.55</v>
      </c>
      <c r="L91" s="14">
        <v>1.55</v>
      </c>
      <c r="M91" s="14">
        <v>0</v>
      </c>
      <c r="N91" s="14">
        <v>0</v>
      </c>
      <c r="O91" s="14" t="s">
        <v>168</v>
      </c>
      <c r="P91" s="33" t="s">
        <v>126</v>
      </c>
      <c r="Q91" s="14" t="s">
        <v>67</v>
      </c>
      <c r="R91" s="14">
        <v>620</v>
      </c>
      <c r="S91" s="14">
        <v>620</v>
      </c>
      <c r="T91" s="17" t="s">
        <v>34</v>
      </c>
      <c r="U91" s="17"/>
    </row>
    <row r="92" ht="114" customHeight="1" spans="1:21">
      <c r="A92" s="14">
        <v>86</v>
      </c>
      <c r="B92" s="14" t="s">
        <v>169</v>
      </c>
      <c r="C92" s="14" t="s">
        <v>169</v>
      </c>
      <c r="D92" s="14" t="s">
        <v>124</v>
      </c>
      <c r="E92" s="14" t="s">
        <v>170</v>
      </c>
      <c r="F92" s="14">
        <v>163</v>
      </c>
      <c r="G92" s="15">
        <v>0</v>
      </c>
      <c r="H92" s="14">
        <v>163</v>
      </c>
      <c r="I92" s="14">
        <v>6</v>
      </c>
      <c r="J92" s="14">
        <v>6</v>
      </c>
      <c r="K92" s="14">
        <v>1.45</v>
      </c>
      <c r="L92" s="14">
        <v>1.45</v>
      </c>
      <c r="M92" s="14">
        <v>0</v>
      </c>
      <c r="N92" s="14">
        <v>0</v>
      </c>
      <c r="O92" s="14" t="s">
        <v>171</v>
      </c>
      <c r="P92" s="33" t="s">
        <v>126</v>
      </c>
      <c r="Q92" s="14" t="s">
        <v>67</v>
      </c>
      <c r="R92" s="14">
        <v>580</v>
      </c>
      <c r="S92" s="14">
        <v>580</v>
      </c>
      <c r="T92" s="17" t="s">
        <v>34</v>
      </c>
      <c r="U92" s="17"/>
    </row>
    <row r="93" ht="114" customHeight="1" spans="1:21">
      <c r="A93" s="14">
        <v>87</v>
      </c>
      <c r="B93" s="14" t="s">
        <v>172</v>
      </c>
      <c r="C93" s="14" t="s">
        <v>172</v>
      </c>
      <c r="D93" s="14" t="s">
        <v>124</v>
      </c>
      <c r="E93" s="14" t="s">
        <v>173</v>
      </c>
      <c r="F93" s="14">
        <v>124</v>
      </c>
      <c r="G93" s="15">
        <v>0</v>
      </c>
      <c r="H93" s="14">
        <v>124</v>
      </c>
      <c r="I93" s="14">
        <v>4</v>
      </c>
      <c r="J93" s="14">
        <v>4</v>
      </c>
      <c r="K93" s="14">
        <v>0.93</v>
      </c>
      <c r="L93" s="14">
        <v>0.93</v>
      </c>
      <c r="M93" s="14">
        <v>0</v>
      </c>
      <c r="N93" s="14">
        <v>0</v>
      </c>
      <c r="O93" s="14" t="s">
        <v>174</v>
      </c>
      <c r="P93" s="33" t="s">
        <v>126</v>
      </c>
      <c r="Q93" s="14" t="s">
        <v>67</v>
      </c>
      <c r="R93" s="14">
        <v>372</v>
      </c>
      <c r="S93" s="14">
        <v>372</v>
      </c>
      <c r="T93" s="17" t="s">
        <v>34</v>
      </c>
      <c r="U93" s="17"/>
    </row>
    <row r="94" ht="114" customHeight="1" spans="1:21">
      <c r="A94" s="14">
        <v>88</v>
      </c>
      <c r="B94" s="14" t="s">
        <v>175</v>
      </c>
      <c r="C94" s="14" t="s">
        <v>175</v>
      </c>
      <c r="D94" s="14" t="s">
        <v>124</v>
      </c>
      <c r="E94" s="14" t="s">
        <v>176</v>
      </c>
      <c r="F94" s="14">
        <v>76</v>
      </c>
      <c r="G94" s="15">
        <v>0</v>
      </c>
      <c r="H94" s="14">
        <v>76</v>
      </c>
      <c r="I94" s="14">
        <v>3</v>
      </c>
      <c r="J94" s="14">
        <v>3</v>
      </c>
      <c r="K94" s="14">
        <v>0.5</v>
      </c>
      <c r="L94" s="14">
        <v>0.5</v>
      </c>
      <c r="M94" s="14">
        <v>0</v>
      </c>
      <c r="N94" s="14">
        <v>0</v>
      </c>
      <c r="O94" s="14">
        <v>1985</v>
      </c>
      <c r="P94" s="33" t="s">
        <v>126</v>
      </c>
      <c r="Q94" s="14" t="s">
        <v>67</v>
      </c>
      <c r="R94" s="14">
        <v>200</v>
      </c>
      <c r="S94" s="14">
        <v>200</v>
      </c>
      <c r="T94" s="17" t="s">
        <v>34</v>
      </c>
      <c r="U94" s="17"/>
    </row>
    <row r="95" ht="114" customHeight="1" spans="1:21">
      <c r="A95" s="14">
        <v>89</v>
      </c>
      <c r="B95" s="14" t="s">
        <v>177</v>
      </c>
      <c r="C95" s="14" t="s">
        <v>177</v>
      </c>
      <c r="D95" s="14" t="s">
        <v>124</v>
      </c>
      <c r="E95" s="33" t="s">
        <v>178</v>
      </c>
      <c r="F95" s="14">
        <v>24</v>
      </c>
      <c r="G95" s="15">
        <v>0</v>
      </c>
      <c r="H95" s="14">
        <v>24</v>
      </c>
      <c r="I95" s="14">
        <v>1</v>
      </c>
      <c r="J95" s="14">
        <v>1</v>
      </c>
      <c r="K95" s="14">
        <v>0.18</v>
      </c>
      <c r="L95" s="14">
        <v>0.18</v>
      </c>
      <c r="M95" s="14">
        <v>0</v>
      </c>
      <c r="N95" s="14">
        <v>0</v>
      </c>
      <c r="O95" s="14">
        <v>1994</v>
      </c>
      <c r="P95" s="33" t="s">
        <v>126</v>
      </c>
      <c r="Q95" s="14" t="s">
        <v>67</v>
      </c>
      <c r="R95" s="14">
        <v>72</v>
      </c>
      <c r="S95" s="14">
        <v>72</v>
      </c>
      <c r="T95" s="17" t="s">
        <v>34</v>
      </c>
      <c r="U95" s="17"/>
    </row>
    <row r="96" ht="114" customHeight="1" spans="1:21">
      <c r="A96" s="14">
        <v>90</v>
      </c>
      <c r="B96" s="14" t="s">
        <v>179</v>
      </c>
      <c r="C96" s="14" t="s">
        <v>179</v>
      </c>
      <c r="D96" s="14" t="s">
        <v>124</v>
      </c>
      <c r="E96" s="34" t="s">
        <v>178</v>
      </c>
      <c r="F96" s="14">
        <v>36</v>
      </c>
      <c r="G96" s="15">
        <v>0</v>
      </c>
      <c r="H96" s="14">
        <v>36</v>
      </c>
      <c r="I96" s="14">
        <v>1</v>
      </c>
      <c r="J96" s="14">
        <v>1</v>
      </c>
      <c r="K96" s="14">
        <v>0.2</v>
      </c>
      <c r="L96" s="14">
        <v>0.2</v>
      </c>
      <c r="M96" s="14">
        <v>0</v>
      </c>
      <c r="N96" s="14">
        <v>0</v>
      </c>
      <c r="O96" s="14">
        <v>1994</v>
      </c>
      <c r="P96" s="33" t="s">
        <v>126</v>
      </c>
      <c r="Q96" s="14" t="s">
        <v>67</v>
      </c>
      <c r="R96" s="14">
        <v>80</v>
      </c>
      <c r="S96" s="14">
        <v>80</v>
      </c>
      <c r="T96" s="17" t="s">
        <v>34</v>
      </c>
      <c r="U96" s="17"/>
    </row>
    <row r="97" ht="114" customHeight="1" spans="1:21">
      <c r="A97" s="14">
        <v>91</v>
      </c>
      <c r="B97" s="14" t="s">
        <v>180</v>
      </c>
      <c r="C97" s="14" t="s">
        <v>181</v>
      </c>
      <c r="D97" s="14" t="s">
        <v>124</v>
      </c>
      <c r="E97" s="33" t="s">
        <v>182</v>
      </c>
      <c r="F97" s="14">
        <v>173</v>
      </c>
      <c r="G97" s="15">
        <v>0</v>
      </c>
      <c r="H97" s="14">
        <v>173</v>
      </c>
      <c r="I97" s="14">
        <v>5</v>
      </c>
      <c r="J97" s="14">
        <v>5</v>
      </c>
      <c r="K97" s="14">
        <v>1.7</v>
      </c>
      <c r="L97" s="14">
        <v>1.7</v>
      </c>
      <c r="M97" s="14">
        <v>0</v>
      </c>
      <c r="N97" s="14">
        <v>0</v>
      </c>
      <c r="O97" s="14">
        <v>1993</v>
      </c>
      <c r="P97" s="33" t="s">
        <v>126</v>
      </c>
      <c r="Q97" s="14" t="s">
        <v>67</v>
      </c>
      <c r="R97" s="14">
        <v>680</v>
      </c>
      <c r="S97" s="14">
        <v>680</v>
      </c>
      <c r="T97" s="17" t="s">
        <v>34</v>
      </c>
      <c r="U97" s="17"/>
    </row>
    <row r="98" ht="114" customHeight="1" spans="1:21">
      <c r="A98" s="14">
        <v>92</v>
      </c>
      <c r="B98" s="14" t="s">
        <v>183</v>
      </c>
      <c r="C98" s="14" t="s">
        <v>183</v>
      </c>
      <c r="D98" s="14" t="s">
        <v>124</v>
      </c>
      <c r="E98" s="14" t="s">
        <v>182</v>
      </c>
      <c r="F98" s="14">
        <v>54</v>
      </c>
      <c r="G98" s="15">
        <v>0</v>
      </c>
      <c r="H98" s="14">
        <v>54</v>
      </c>
      <c r="I98" s="14">
        <v>1</v>
      </c>
      <c r="J98" s="14">
        <v>1</v>
      </c>
      <c r="K98" s="14">
        <v>0.15</v>
      </c>
      <c r="L98" s="14">
        <v>0.15</v>
      </c>
      <c r="M98" s="14">
        <v>0</v>
      </c>
      <c r="N98" s="14">
        <v>0</v>
      </c>
      <c r="O98" s="14">
        <v>1989</v>
      </c>
      <c r="P98" s="14" t="s">
        <v>126</v>
      </c>
      <c r="Q98" s="14" t="s">
        <v>67</v>
      </c>
      <c r="R98" s="14">
        <v>60</v>
      </c>
      <c r="S98" s="14">
        <v>60</v>
      </c>
      <c r="T98" s="14" t="s">
        <v>34</v>
      </c>
      <c r="U98" s="14"/>
    </row>
    <row r="99" ht="114" customHeight="1" spans="1:21">
      <c r="A99" s="14">
        <v>93</v>
      </c>
      <c r="B99" s="14" t="s">
        <v>184</v>
      </c>
      <c r="C99" s="14" t="s">
        <v>184</v>
      </c>
      <c r="D99" s="14" t="s">
        <v>124</v>
      </c>
      <c r="E99" s="14" t="s">
        <v>185</v>
      </c>
      <c r="F99" s="14">
        <v>24</v>
      </c>
      <c r="G99" s="15">
        <v>0</v>
      </c>
      <c r="H99" s="14">
        <v>24</v>
      </c>
      <c r="I99" s="14">
        <v>1</v>
      </c>
      <c r="J99" s="14">
        <v>1</v>
      </c>
      <c r="K99" s="14">
        <v>0.16744</v>
      </c>
      <c r="L99" s="14">
        <v>0.16744</v>
      </c>
      <c r="M99" s="14">
        <v>2</v>
      </c>
      <c r="N99" s="14">
        <v>2</v>
      </c>
      <c r="O99" s="14">
        <v>1988</v>
      </c>
      <c r="P99" s="14" t="s">
        <v>186</v>
      </c>
      <c r="Q99" s="14" t="s">
        <v>187</v>
      </c>
      <c r="R99" s="14">
        <v>66.976</v>
      </c>
      <c r="S99" s="14">
        <v>66.976</v>
      </c>
      <c r="T99" s="14" t="s">
        <v>34</v>
      </c>
      <c r="U99" s="15" t="s">
        <v>51</v>
      </c>
    </row>
    <row r="100" ht="114" customHeight="1" spans="1:21">
      <c r="A100" s="14">
        <v>94</v>
      </c>
      <c r="B100" s="14" t="s">
        <v>188</v>
      </c>
      <c r="C100" s="14" t="s">
        <v>188</v>
      </c>
      <c r="D100" s="14" t="s">
        <v>124</v>
      </c>
      <c r="E100" s="14" t="s">
        <v>189</v>
      </c>
      <c r="F100" s="14">
        <v>52</v>
      </c>
      <c r="G100" s="15">
        <v>0</v>
      </c>
      <c r="H100" s="14">
        <v>52</v>
      </c>
      <c r="I100" s="14">
        <v>2</v>
      </c>
      <c r="J100" s="14">
        <v>2</v>
      </c>
      <c r="K100" s="14">
        <v>0.5133</v>
      </c>
      <c r="L100" s="14">
        <v>0.5133</v>
      </c>
      <c r="M100" s="14">
        <v>5</v>
      </c>
      <c r="N100" s="14">
        <v>5</v>
      </c>
      <c r="O100" s="14">
        <v>1993</v>
      </c>
      <c r="P100" s="14" t="s">
        <v>190</v>
      </c>
      <c r="Q100" s="14" t="s">
        <v>187</v>
      </c>
      <c r="R100" s="14">
        <v>205.32</v>
      </c>
      <c r="S100" s="14">
        <v>205.32</v>
      </c>
      <c r="T100" s="14" t="s">
        <v>34</v>
      </c>
      <c r="U100" s="15" t="s">
        <v>51</v>
      </c>
    </row>
    <row r="101" ht="160" customHeight="1" spans="1:21">
      <c r="A101" s="14">
        <v>95</v>
      </c>
      <c r="B101" s="14" t="s">
        <v>191</v>
      </c>
      <c r="C101" s="14" t="s">
        <v>191</v>
      </c>
      <c r="D101" s="17" t="s">
        <v>192</v>
      </c>
      <c r="E101" s="14" t="s">
        <v>193</v>
      </c>
      <c r="F101" s="35">
        <v>146</v>
      </c>
      <c r="G101" s="15">
        <v>0</v>
      </c>
      <c r="H101" s="35">
        <v>146</v>
      </c>
      <c r="I101" s="36">
        <v>5</v>
      </c>
      <c r="J101" s="36">
        <v>5</v>
      </c>
      <c r="K101" s="36">
        <v>1.1</v>
      </c>
      <c r="L101" s="36">
        <v>1.1</v>
      </c>
      <c r="M101" s="10">
        <v>0</v>
      </c>
      <c r="N101" s="10">
        <v>0</v>
      </c>
      <c r="O101" s="36">
        <v>2001</v>
      </c>
      <c r="P101" s="27" t="s">
        <v>194</v>
      </c>
      <c r="Q101" s="14" t="s">
        <v>195</v>
      </c>
      <c r="R101" s="14">
        <v>550</v>
      </c>
      <c r="S101" s="14">
        <v>550</v>
      </c>
      <c r="T101" s="17" t="s">
        <v>34</v>
      </c>
      <c r="U101" s="17"/>
    </row>
    <row r="102" ht="160" customHeight="1" spans="1:21">
      <c r="A102" s="14">
        <v>96</v>
      </c>
      <c r="B102" s="14" t="s">
        <v>196</v>
      </c>
      <c r="C102" s="14" t="s">
        <v>196</v>
      </c>
      <c r="D102" s="17" t="s">
        <v>192</v>
      </c>
      <c r="E102" s="35" t="s">
        <v>197</v>
      </c>
      <c r="F102" s="27">
        <v>220</v>
      </c>
      <c r="G102" s="15">
        <v>0</v>
      </c>
      <c r="H102" s="27">
        <v>220</v>
      </c>
      <c r="I102" s="27">
        <v>5</v>
      </c>
      <c r="J102" s="27">
        <v>5</v>
      </c>
      <c r="K102" s="23">
        <v>2</v>
      </c>
      <c r="L102" s="23">
        <v>2</v>
      </c>
      <c r="M102" s="14">
        <v>0</v>
      </c>
      <c r="N102" s="14">
        <v>0</v>
      </c>
      <c r="O102" s="27">
        <v>1994</v>
      </c>
      <c r="P102" s="27" t="s">
        <v>129</v>
      </c>
      <c r="Q102" s="14" t="s">
        <v>195</v>
      </c>
      <c r="R102" s="14">
        <v>1000</v>
      </c>
      <c r="S102" s="14">
        <v>1000</v>
      </c>
      <c r="T102" s="17" t="s">
        <v>34</v>
      </c>
      <c r="U102" s="17"/>
    </row>
    <row r="103" ht="160" customHeight="1" spans="1:21">
      <c r="A103" s="14">
        <v>97</v>
      </c>
      <c r="B103" s="14" t="s">
        <v>198</v>
      </c>
      <c r="C103" s="14" t="s">
        <v>198</v>
      </c>
      <c r="D103" s="17" t="s">
        <v>192</v>
      </c>
      <c r="E103" s="35" t="s">
        <v>197</v>
      </c>
      <c r="F103" s="27">
        <v>136</v>
      </c>
      <c r="G103" s="15">
        <v>0</v>
      </c>
      <c r="H103" s="27">
        <v>136</v>
      </c>
      <c r="I103" s="27">
        <v>3</v>
      </c>
      <c r="J103" s="27">
        <v>3</v>
      </c>
      <c r="K103" s="23">
        <v>1.2</v>
      </c>
      <c r="L103" s="23">
        <v>1.2</v>
      </c>
      <c r="M103" s="10">
        <v>0</v>
      </c>
      <c r="N103" s="10">
        <v>0</v>
      </c>
      <c r="O103" s="27">
        <v>1999</v>
      </c>
      <c r="P103" s="27" t="s">
        <v>37</v>
      </c>
      <c r="Q103" s="14" t="s">
        <v>195</v>
      </c>
      <c r="R103" s="14">
        <v>600</v>
      </c>
      <c r="S103" s="14">
        <v>600</v>
      </c>
      <c r="T103" s="17" t="s">
        <v>34</v>
      </c>
      <c r="U103" s="17"/>
    </row>
    <row r="104" ht="160" customHeight="1" spans="1:21">
      <c r="A104" s="14">
        <v>98</v>
      </c>
      <c r="B104" s="14" t="s">
        <v>199</v>
      </c>
      <c r="C104" s="14" t="s">
        <v>199</v>
      </c>
      <c r="D104" s="17" t="s">
        <v>192</v>
      </c>
      <c r="E104" s="14" t="s">
        <v>200</v>
      </c>
      <c r="F104" s="35">
        <v>36</v>
      </c>
      <c r="G104" s="15">
        <v>0</v>
      </c>
      <c r="H104" s="35">
        <v>36</v>
      </c>
      <c r="I104" s="36">
        <v>3</v>
      </c>
      <c r="J104" s="36">
        <v>3</v>
      </c>
      <c r="K104" s="41">
        <v>0.8</v>
      </c>
      <c r="L104" s="41">
        <v>0.8</v>
      </c>
      <c r="M104" s="14">
        <v>0</v>
      </c>
      <c r="N104" s="14">
        <v>0</v>
      </c>
      <c r="O104" s="36">
        <v>2001</v>
      </c>
      <c r="P104" s="27" t="s">
        <v>61</v>
      </c>
      <c r="Q104" s="14" t="s">
        <v>195</v>
      </c>
      <c r="R104" s="14">
        <v>400</v>
      </c>
      <c r="S104" s="14">
        <v>400</v>
      </c>
      <c r="T104" s="17" t="s">
        <v>34</v>
      </c>
      <c r="U104" s="17"/>
    </row>
    <row r="105" ht="171" customHeight="1" spans="1:21">
      <c r="A105" s="14">
        <v>99</v>
      </c>
      <c r="B105" s="14" t="s">
        <v>201</v>
      </c>
      <c r="C105" s="14" t="s">
        <v>201</v>
      </c>
      <c r="D105" s="17" t="s">
        <v>192</v>
      </c>
      <c r="E105" s="14" t="s">
        <v>202</v>
      </c>
      <c r="F105" s="35">
        <v>1636</v>
      </c>
      <c r="G105" s="15">
        <v>0</v>
      </c>
      <c r="H105" s="35">
        <v>1636</v>
      </c>
      <c r="I105" s="36">
        <v>43</v>
      </c>
      <c r="J105" s="36">
        <v>43</v>
      </c>
      <c r="K105" s="41">
        <v>11.63</v>
      </c>
      <c r="L105" s="41">
        <v>11.63</v>
      </c>
      <c r="M105" s="10">
        <v>0</v>
      </c>
      <c r="N105" s="10">
        <v>0</v>
      </c>
      <c r="O105" s="36">
        <v>1990</v>
      </c>
      <c r="P105" s="27" t="s">
        <v>37</v>
      </c>
      <c r="Q105" s="14" t="s">
        <v>195</v>
      </c>
      <c r="R105" s="14">
        <v>5815</v>
      </c>
      <c r="S105" s="14">
        <v>5815</v>
      </c>
      <c r="T105" s="17" t="s">
        <v>34</v>
      </c>
      <c r="U105" s="17"/>
    </row>
    <row r="106" ht="160" customHeight="1" spans="1:21">
      <c r="A106" s="14">
        <v>100</v>
      </c>
      <c r="B106" s="14" t="s">
        <v>203</v>
      </c>
      <c r="C106" s="14" t="s">
        <v>203</v>
      </c>
      <c r="D106" s="17" t="s">
        <v>192</v>
      </c>
      <c r="E106" s="14" t="s">
        <v>202</v>
      </c>
      <c r="F106" s="35">
        <v>35</v>
      </c>
      <c r="G106" s="15">
        <v>0</v>
      </c>
      <c r="H106" s="35">
        <v>35</v>
      </c>
      <c r="I106" s="36">
        <v>1</v>
      </c>
      <c r="J106" s="36">
        <v>1</v>
      </c>
      <c r="K106" s="41">
        <v>0.42</v>
      </c>
      <c r="L106" s="41">
        <v>0.42</v>
      </c>
      <c r="M106" s="14">
        <v>0</v>
      </c>
      <c r="N106" s="14">
        <v>0</v>
      </c>
      <c r="O106" s="36">
        <v>1997</v>
      </c>
      <c r="P106" s="27" t="s">
        <v>61</v>
      </c>
      <c r="Q106" s="14" t="s">
        <v>195</v>
      </c>
      <c r="R106" s="14">
        <v>210</v>
      </c>
      <c r="S106" s="14">
        <v>210</v>
      </c>
      <c r="T106" s="17" t="s">
        <v>34</v>
      </c>
      <c r="U106" s="17"/>
    </row>
    <row r="107" ht="160" customHeight="1" spans="1:21">
      <c r="A107" s="14">
        <v>101</v>
      </c>
      <c r="B107" s="14" t="s">
        <v>204</v>
      </c>
      <c r="C107" s="14" t="s">
        <v>204</v>
      </c>
      <c r="D107" s="17" t="s">
        <v>192</v>
      </c>
      <c r="E107" s="14" t="s">
        <v>205</v>
      </c>
      <c r="F107" s="35">
        <v>667</v>
      </c>
      <c r="G107" s="15">
        <v>0</v>
      </c>
      <c r="H107" s="35">
        <v>667</v>
      </c>
      <c r="I107" s="36">
        <v>20</v>
      </c>
      <c r="J107" s="36">
        <v>20</v>
      </c>
      <c r="K107" s="41">
        <v>4.18</v>
      </c>
      <c r="L107" s="41">
        <v>4.18</v>
      </c>
      <c r="M107" s="10">
        <v>0</v>
      </c>
      <c r="N107" s="10">
        <v>0</v>
      </c>
      <c r="O107" s="36">
        <v>1995</v>
      </c>
      <c r="P107" s="27" t="s">
        <v>37</v>
      </c>
      <c r="Q107" s="14" t="s">
        <v>195</v>
      </c>
      <c r="R107" s="14">
        <v>2090</v>
      </c>
      <c r="S107" s="14">
        <v>2090</v>
      </c>
      <c r="T107" s="17" t="s">
        <v>34</v>
      </c>
      <c r="U107" s="17"/>
    </row>
    <row r="108" ht="160" customHeight="1" spans="1:21">
      <c r="A108" s="14">
        <v>102</v>
      </c>
      <c r="B108" s="14" t="s">
        <v>206</v>
      </c>
      <c r="C108" s="14" t="s">
        <v>206</v>
      </c>
      <c r="D108" s="17" t="s">
        <v>192</v>
      </c>
      <c r="E108" s="14" t="s">
        <v>207</v>
      </c>
      <c r="F108" s="14">
        <v>193</v>
      </c>
      <c r="G108" s="15">
        <v>0</v>
      </c>
      <c r="H108" s="14">
        <v>193</v>
      </c>
      <c r="I108" s="14">
        <v>9</v>
      </c>
      <c r="J108" s="14">
        <v>9</v>
      </c>
      <c r="K108" s="19">
        <v>2.52</v>
      </c>
      <c r="L108" s="19">
        <v>2.52</v>
      </c>
      <c r="M108" s="14">
        <v>0</v>
      </c>
      <c r="N108" s="14">
        <v>0</v>
      </c>
      <c r="O108" s="14">
        <v>1998</v>
      </c>
      <c r="P108" s="27" t="s">
        <v>37</v>
      </c>
      <c r="Q108" s="14" t="s">
        <v>195</v>
      </c>
      <c r="R108" s="14">
        <v>1260</v>
      </c>
      <c r="S108" s="14">
        <v>1260</v>
      </c>
      <c r="T108" s="17" t="s">
        <v>34</v>
      </c>
      <c r="U108" s="17"/>
    </row>
    <row r="109" ht="160" customHeight="1" spans="1:21">
      <c r="A109" s="14">
        <v>103</v>
      </c>
      <c r="B109" s="15" t="s">
        <v>208</v>
      </c>
      <c r="C109" s="15" t="s">
        <v>208</v>
      </c>
      <c r="D109" s="17" t="s">
        <v>192</v>
      </c>
      <c r="E109" s="14" t="s">
        <v>209</v>
      </c>
      <c r="F109" s="36">
        <v>88</v>
      </c>
      <c r="G109" s="15">
        <v>0</v>
      </c>
      <c r="H109" s="36">
        <v>88</v>
      </c>
      <c r="I109" s="36">
        <v>2</v>
      </c>
      <c r="J109" s="36">
        <v>2</v>
      </c>
      <c r="K109" s="36">
        <v>0.61</v>
      </c>
      <c r="L109" s="36">
        <v>0.61</v>
      </c>
      <c r="M109" s="10">
        <v>0</v>
      </c>
      <c r="N109" s="10">
        <v>0</v>
      </c>
      <c r="O109" s="36">
        <v>1995</v>
      </c>
      <c r="P109" s="27" t="s">
        <v>61</v>
      </c>
      <c r="Q109" s="14" t="s">
        <v>195</v>
      </c>
      <c r="R109" s="14">
        <v>305</v>
      </c>
      <c r="S109" s="14">
        <v>305</v>
      </c>
      <c r="T109" s="17" t="s">
        <v>34</v>
      </c>
      <c r="U109" s="17"/>
    </row>
    <row r="110" ht="114" customHeight="1" spans="1:21">
      <c r="A110" s="14">
        <v>104</v>
      </c>
      <c r="B110" s="37" t="s">
        <v>210</v>
      </c>
      <c r="C110" s="37" t="s">
        <v>210</v>
      </c>
      <c r="D110" s="17" t="s">
        <v>211</v>
      </c>
      <c r="E110" s="15" t="s">
        <v>212</v>
      </c>
      <c r="F110" s="17">
        <v>58</v>
      </c>
      <c r="G110" s="15">
        <v>0</v>
      </c>
      <c r="H110" s="17">
        <v>58</v>
      </c>
      <c r="I110" s="17">
        <v>3</v>
      </c>
      <c r="J110" s="17">
        <v>3</v>
      </c>
      <c r="K110" s="17">
        <v>1.05</v>
      </c>
      <c r="L110" s="17">
        <v>1.05</v>
      </c>
      <c r="M110" s="17">
        <v>7</v>
      </c>
      <c r="N110" s="17">
        <v>7</v>
      </c>
      <c r="O110" s="17">
        <v>1979</v>
      </c>
      <c r="P110" s="17" t="s">
        <v>213</v>
      </c>
      <c r="Q110" s="14" t="s">
        <v>214</v>
      </c>
      <c r="R110" s="44">
        <v>368</v>
      </c>
      <c r="S110" s="44">
        <v>368</v>
      </c>
      <c r="T110" s="17" t="s">
        <v>34</v>
      </c>
      <c r="U110" s="17"/>
    </row>
    <row r="111" ht="114" customHeight="1" spans="1:21">
      <c r="A111" s="14">
        <v>105</v>
      </c>
      <c r="B111" s="37" t="s">
        <v>215</v>
      </c>
      <c r="C111" s="37" t="s">
        <v>215</v>
      </c>
      <c r="D111" s="17" t="s">
        <v>211</v>
      </c>
      <c r="E111" s="15" t="s">
        <v>212</v>
      </c>
      <c r="F111" s="17">
        <v>24</v>
      </c>
      <c r="G111" s="15">
        <v>0</v>
      </c>
      <c r="H111" s="17">
        <v>24</v>
      </c>
      <c r="I111" s="17">
        <v>1</v>
      </c>
      <c r="J111" s="17">
        <v>1</v>
      </c>
      <c r="K111" s="17">
        <v>0.18</v>
      </c>
      <c r="L111" s="17">
        <v>0.18</v>
      </c>
      <c r="M111" s="17">
        <v>3</v>
      </c>
      <c r="N111" s="17">
        <v>3</v>
      </c>
      <c r="O111" s="17">
        <v>1984</v>
      </c>
      <c r="P111" s="17" t="s">
        <v>213</v>
      </c>
      <c r="Q111" s="14" t="s">
        <v>214</v>
      </c>
      <c r="R111" s="44">
        <v>63</v>
      </c>
      <c r="S111" s="44">
        <v>63</v>
      </c>
      <c r="T111" s="17" t="s">
        <v>34</v>
      </c>
      <c r="U111" s="17"/>
    </row>
    <row r="112" ht="114" customHeight="1" spans="1:21">
      <c r="A112" s="14">
        <v>106</v>
      </c>
      <c r="B112" s="37" t="s">
        <v>216</v>
      </c>
      <c r="C112" s="14" t="s">
        <v>217</v>
      </c>
      <c r="D112" s="17" t="s">
        <v>211</v>
      </c>
      <c r="E112" s="15" t="s">
        <v>212</v>
      </c>
      <c r="F112" s="17">
        <v>95</v>
      </c>
      <c r="G112" s="15">
        <v>0</v>
      </c>
      <c r="H112" s="17">
        <v>318</v>
      </c>
      <c r="I112" s="17">
        <v>3</v>
      </c>
      <c r="J112" s="17">
        <v>11</v>
      </c>
      <c r="K112" s="17">
        <v>1.01</v>
      </c>
      <c r="L112" s="17">
        <v>3.02</v>
      </c>
      <c r="M112" s="17">
        <v>9</v>
      </c>
      <c r="N112" s="17">
        <v>9</v>
      </c>
      <c r="O112" s="17">
        <v>1979</v>
      </c>
      <c r="P112" s="17" t="s">
        <v>213</v>
      </c>
      <c r="Q112" s="14" t="s">
        <v>214</v>
      </c>
      <c r="R112" s="44">
        <v>354</v>
      </c>
      <c r="S112" s="14">
        <v>1058</v>
      </c>
      <c r="T112" s="17" t="s">
        <v>34</v>
      </c>
      <c r="U112" s="17"/>
    </row>
    <row r="113" ht="114" customHeight="1" spans="1:21">
      <c r="A113" s="14">
        <v>107</v>
      </c>
      <c r="B113" s="37" t="s">
        <v>218</v>
      </c>
      <c r="C113" s="14"/>
      <c r="D113" s="17" t="s">
        <v>211</v>
      </c>
      <c r="E113" s="15" t="s">
        <v>212</v>
      </c>
      <c r="F113" s="17">
        <v>223</v>
      </c>
      <c r="G113" s="15">
        <v>0</v>
      </c>
      <c r="H113" s="17"/>
      <c r="I113" s="17">
        <v>8</v>
      </c>
      <c r="J113" s="17"/>
      <c r="K113" s="17">
        <v>2.01</v>
      </c>
      <c r="L113" s="17"/>
      <c r="M113" s="17">
        <v>18</v>
      </c>
      <c r="N113" s="17">
        <v>18</v>
      </c>
      <c r="O113" s="17">
        <v>1978</v>
      </c>
      <c r="P113" s="17" t="s">
        <v>213</v>
      </c>
      <c r="Q113" s="14" t="s">
        <v>214</v>
      </c>
      <c r="R113" s="44">
        <v>704</v>
      </c>
      <c r="S113" s="14"/>
      <c r="T113" s="17" t="s">
        <v>34</v>
      </c>
      <c r="U113" s="17"/>
    </row>
    <row r="114" ht="114" customHeight="1" spans="1:21">
      <c r="A114" s="14">
        <v>108</v>
      </c>
      <c r="B114" s="37" t="s">
        <v>219</v>
      </c>
      <c r="C114" s="37" t="s">
        <v>219</v>
      </c>
      <c r="D114" s="17" t="s">
        <v>211</v>
      </c>
      <c r="E114" s="15" t="s">
        <v>220</v>
      </c>
      <c r="F114" s="17">
        <v>66</v>
      </c>
      <c r="G114" s="15">
        <v>0</v>
      </c>
      <c r="H114" s="17">
        <v>66</v>
      </c>
      <c r="I114" s="17">
        <v>2</v>
      </c>
      <c r="J114" s="17">
        <v>2</v>
      </c>
      <c r="K114" s="17">
        <v>0.5</v>
      </c>
      <c r="L114" s="17">
        <v>0.5</v>
      </c>
      <c r="M114" s="17">
        <v>6</v>
      </c>
      <c r="N114" s="17">
        <v>6</v>
      </c>
      <c r="O114" s="17">
        <v>1990</v>
      </c>
      <c r="P114" s="17" t="s">
        <v>213</v>
      </c>
      <c r="Q114" s="14" t="s">
        <v>214</v>
      </c>
      <c r="R114" s="44">
        <v>175</v>
      </c>
      <c r="S114" s="44">
        <v>175</v>
      </c>
      <c r="T114" s="17" t="s">
        <v>34</v>
      </c>
      <c r="U114" s="17"/>
    </row>
    <row r="115" ht="114" customHeight="1" spans="1:21">
      <c r="A115" s="14">
        <v>109</v>
      </c>
      <c r="B115" s="37" t="s">
        <v>221</v>
      </c>
      <c r="C115" s="37" t="s">
        <v>221</v>
      </c>
      <c r="D115" s="17" t="s">
        <v>211</v>
      </c>
      <c r="E115" s="15" t="s">
        <v>222</v>
      </c>
      <c r="F115" s="14">
        <v>55</v>
      </c>
      <c r="G115" s="15">
        <v>0</v>
      </c>
      <c r="H115" s="14">
        <v>55</v>
      </c>
      <c r="I115" s="14">
        <v>7</v>
      </c>
      <c r="J115" s="14">
        <v>7</v>
      </c>
      <c r="K115" s="14">
        <v>0.63</v>
      </c>
      <c r="L115" s="14">
        <v>0.63</v>
      </c>
      <c r="M115" s="14">
        <v>7</v>
      </c>
      <c r="N115" s="14">
        <v>7</v>
      </c>
      <c r="O115" s="17">
        <v>1994</v>
      </c>
      <c r="P115" s="17" t="s">
        <v>213</v>
      </c>
      <c r="Q115" s="14" t="s">
        <v>214</v>
      </c>
      <c r="R115" s="44">
        <v>221</v>
      </c>
      <c r="S115" s="44">
        <v>221</v>
      </c>
      <c r="T115" s="17" t="s">
        <v>34</v>
      </c>
      <c r="U115" s="17"/>
    </row>
    <row r="116" ht="114" customHeight="1" spans="1:21">
      <c r="A116" s="14">
        <v>110</v>
      </c>
      <c r="B116" s="37" t="s">
        <v>223</v>
      </c>
      <c r="C116" s="14" t="s">
        <v>224</v>
      </c>
      <c r="D116" s="17" t="s">
        <v>211</v>
      </c>
      <c r="E116" s="15" t="s">
        <v>225</v>
      </c>
      <c r="F116" s="14">
        <v>60</v>
      </c>
      <c r="G116" s="15">
        <v>0</v>
      </c>
      <c r="H116" s="14">
        <v>934</v>
      </c>
      <c r="I116" s="14">
        <v>1</v>
      </c>
      <c r="J116" s="14">
        <v>21</v>
      </c>
      <c r="K116" s="14">
        <v>0.37</v>
      </c>
      <c r="L116" s="14">
        <v>6.37</v>
      </c>
      <c r="M116" s="14">
        <v>5</v>
      </c>
      <c r="N116" s="14">
        <v>5</v>
      </c>
      <c r="O116" s="17">
        <v>1995</v>
      </c>
      <c r="P116" s="17" t="s">
        <v>213</v>
      </c>
      <c r="Q116" s="14" t="s">
        <v>214</v>
      </c>
      <c r="R116" s="44">
        <v>130</v>
      </c>
      <c r="S116" s="14">
        <v>2230</v>
      </c>
      <c r="T116" s="17" t="s">
        <v>34</v>
      </c>
      <c r="U116" s="17"/>
    </row>
    <row r="117" ht="114" customHeight="1" spans="1:21">
      <c r="A117" s="14">
        <v>111</v>
      </c>
      <c r="B117" s="37" t="s">
        <v>226</v>
      </c>
      <c r="C117" s="14"/>
      <c r="D117" s="17" t="s">
        <v>211</v>
      </c>
      <c r="E117" s="15" t="s">
        <v>225</v>
      </c>
      <c r="F117" s="14">
        <v>171</v>
      </c>
      <c r="G117" s="15">
        <v>0</v>
      </c>
      <c r="H117" s="14"/>
      <c r="I117" s="14">
        <v>4</v>
      </c>
      <c r="J117" s="14"/>
      <c r="K117" s="14">
        <v>1.2</v>
      </c>
      <c r="L117" s="14"/>
      <c r="M117" s="14">
        <v>10</v>
      </c>
      <c r="N117" s="14">
        <v>10</v>
      </c>
      <c r="O117" s="17">
        <v>1980</v>
      </c>
      <c r="P117" s="17" t="s">
        <v>213</v>
      </c>
      <c r="Q117" s="14" t="s">
        <v>214</v>
      </c>
      <c r="R117" s="44">
        <v>420</v>
      </c>
      <c r="S117" s="14"/>
      <c r="T117" s="17" t="s">
        <v>34</v>
      </c>
      <c r="U117" s="17"/>
    </row>
    <row r="118" ht="114" customHeight="1" spans="1:21">
      <c r="A118" s="14">
        <v>112</v>
      </c>
      <c r="B118" s="37" t="s">
        <v>227</v>
      </c>
      <c r="C118" s="14"/>
      <c r="D118" s="17" t="s">
        <v>211</v>
      </c>
      <c r="E118" s="15" t="s">
        <v>225</v>
      </c>
      <c r="F118" s="14">
        <v>703</v>
      </c>
      <c r="G118" s="15">
        <v>0</v>
      </c>
      <c r="H118" s="14"/>
      <c r="I118" s="14">
        <v>16</v>
      </c>
      <c r="J118" s="14"/>
      <c r="K118" s="14">
        <v>4.8</v>
      </c>
      <c r="L118" s="14"/>
      <c r="M118" s="14">
        <v>42</v>
      </c>
      <c r="N118" s="14">
        <v>42</v>
      </c>
      <c r="O118" s="17">
        <v>1982</v>
      </c>
      <c r="P118" s="17" t="s">
        <v>213</v>
      </c>
      <c r="Q118" s="14" t="s">
        <v>214</v>
      </c>
      <c r="R118" s="44">
        <v>1680</v>
      </c>
      <c r="S118" s="14"/>
      <c r="T118" s="17" t="s">
        <v>34</v>
      </c>
      <c r="U118" s="17"/>
    </row>
    <row r="119" ht="114" customHeight="1" spans="1:21">
      <c r="A119" s="14">
        <v>113</v>
      </c>
      <c r="B119" s="37" t="s">
        <v>228</v>
      </c>
      <c r="C119" s="37" t="s">
        <v>228</v>
      </c>
      <c r="D119" s="17" t="s">
        <v>211</v>
      </c>
      <c r="E119" s="15" t="s">
        <v>229</v>
      </c>
      <c r="F119" s="14">
        <v>84</v>
      </c>
      <c r="G119" s="15">
        <v>0</v>
      </c>
      <c r="H119" s="14">
        <v>84</v>
      </c>
      <c r="I119" s="14">
        <v>4</v>
      </c>
      <c r="J119" s="14">
        <v>4</v>
      </c>
      <c r="K119" s="14">
        <v>0.8</v>
      </c>
      <c r="L119" s="14">
        <v>0.8</v>
      </c>
      <c r="M119" s="14">
        <v>7</v>
      </c>
      <c r="N119" s="14">
        <v>7</v>
      </c>
      <c r="O119" s="17">
        <v>1994</v>
      </c>
      <c r="P119" s="17" t="s">
        <v>213</v>
      </c>
      <c r="Q119" s="14" t="s">
        <v>214</v>
      </c>
      <c r="R119" s="44">
        <v>280</v>
      </c>
      <c r="S119" s="44">
        <v>280</v>
      </c>
      <c r="T119" s="17" t="s">
        <v>34</v>
      </c>
      <c r="U119" s="17"/>
    </row>
    <row r="120" customFormat="1" ht="114" customHeight="1" spans="1:28">
      <c r="A120" s="14">
        <v>114</v>
      </c>
      <c r="B120" s="37" t="s">
        <v>230</v>
      </c>
      <c r="C120" s="37" t="s">
        <v>230</v>
      </c>
      <c r="D120" s="17" t="s">
        <v>211</v>
      </c>
      <c r="E120" s="15" t="s">
        <v>231</v>
      </c>
      <c r="F120" s="14">
        <v>48</v>
      </c>
      <c r="G120" s="15">
        <v>0</v>
      </c>
      <c r="H120" s="14">
        <v>48</v>
      </c>
      <c r="I120" s="14">
        <v>1</v>
      </c>
      <c r="J120" s="14">
        <v>1</v>
      </c>
      <c r="K120" s="14">
        <v>0.4</v>
      </c>
      <c r="L120" s="14">
        <v>0.4</v>
      </c>
      <c r="M120" s="14">
        <v>4</v>
      </c>
      <c r="N120" s="14">
        <v>4</v>
      </c>
      <c r="O120" s="17">
        <v>1999</v>
      </c>
      <c r="P120" s="17" t="s">
        <v>213</v>
      </c>
      <c r="Q120" s="14" t="s">
        <v>214</v>
      </c>
      <c r="R120" s="44">
        <v>140</v>
      </c>
      <c r="S120" s="44">
        <v>140</v>
      </c>
      <c r="T120" s="17" t="s">
        <v>34</v>
      </c>
      <c r="U120" s="17"/>
      <c r="V120" s="45"/>
      <c r="W120" s="45"/>
      <c r="X120" s="45"/>
      <c r="Y120" s="45"/>
      <c r="Z120" s="45"/>
      <c r="AA120" s="45"/>
      <c r="AB120" s="45"/>
    </row>
    <row r="121" customFormat="1" ht="114" customHeight="1" spans="1:28">
      <c r="A121" s="14">
        <v>115</v>
      </c>
      <c r="B121" s="15" t="s">
        <v>232</v>
      </c>
      <c r="C121" s="15" t="s">
        <v>232</v>
      </c>
      <c r="D121" s="17" t="s">
        <v>211</v>
      </c>
      <c r="E121" s="15" t="s">
        <v>231</v>
      </c>
      <c r="F121" s="17">
        <v>24</v>
      </c>
      <c r="G121" s="15">
        <v>0</v>
      </c>
      <c r="H121" s="17">
        <v>24</v>
      </c>
      <c r="I121" s="17">
        <v>2</v>
      </c>
      <c r="J121" s="17">
        <v>2</v>
      </c>
      <c r="K121" s="17">
        <v>0.24</v>
      </c>
      <c r="L121" s="17">
        <v>0.24</v>
      </c>
      <c r="M121" s="17">
        <v>2</v>
      </c>
      <c r="N121" s="17">
        <v>2</v>
      </c>
      <c r="O121" s="17">
        <v>1994</v>
      </c>
      <c r="P121" s="17" t="s">
        <v>213</v>
      </c>
      <c r="Q121" s="14" t="s">
        <v>214</v>
      </c>
      <c r="R121" s="44">
        <v>84</v>
      </c>
      <c r="S121" s="44">
        <v>84</v>
      </c>
      <c r="T121" s="17" t="s">
        <v>34</v>
      </c>
      <c r="U121" s="17"/>
      <c r="V121" s="45"/>
      <c r="W121" s="45"/>
      <c r="X121" s="45"/>
      <c r="Y121" s="45"/>
      <c r="Z121" s="45"/>
      <c r="AA121" s="45"/>
      <c r="AB121" s="45"/>
    </row>
    <row r="122" customFormat="1" ht="114" customHeight="1" spans="1:28">
      <c r="A122" s="14">
        <v>116</v>
      </c>
      <c r="B122" s="15" t="s">
        <v>233</v>
      </c>
      <c r="C122" s="15" t="s">
        <v>233</v>
      </c>
      <c r="D122" s="15" t="s">
        <v>211</v>
      </c>
      <c r="E122" s="15" t="s">
        <v>234</v>
      </c>
      <c r="F122" s="15">
        <v>956</v>
      </c>
      <c r="G122" s="15">
        <v>12</v>
      </c>
      <c r="H122" s="15">
        <v>956</v>
      </c>
      <c r="I122" s="15">
        <v>26</v>
      </c>
      <c r="J122" s="15">
        <v>26</v>
      </c>
      <c r="K122" s="15">
        <v>3.08</v>
      </c>
      <c r="L122" s="15">
        <v>3.08</v>
      </c>
      <c r="M122" s="15">
        <v>85</v>
      </c>
      <c r="N122" s="15">
        <v>85</v>
      </c>
      <c r="O122" s="15" t="s">
        <v>235</v>
      </c>
      <c r="P122" s="15" t="s">
        <v>213</v>
      </c>
      <c r="Q122" s="15" t="s">
        <v>214</v>
      </c>
      <c r="R122" s="15">
        <v>1078</v>
      </c>
      <c r="S122" s="15">
        <v>1078</v>
      </c>
      <c r="T122" s="15" t="s">
        <v>34</v>
      </c>
      <c r="U122" s="15" t="s">
        <v>236</v>
      </c>
      <c r="V122" s="45"/>
      <c r="W122" s="45"/>
      <c r="X122" s="45"/>
      <c r="Y122" s="45"/>
      <c r="Z122" s="45"/>
      <c r="AA122" s="45"/>
      <c r="AB122" s="45"/>
    </row>
    <row r="123" customFormat="1" ht="114" customHeight="1" spans="1:28">
      <c r="A123" s="14">
        <v>117</v>
      </c>
      <c r="B123" s="15" t="s">
        <v>237</v>
      </c>
      <c r="C123" s="15" t="s">
        <v>237</v>
      </c>
      <c r="D123" s="15" t="s">
        <v>211</v>
      </c>
      <c r="E123" s="15" t="s">
        <v>238</v>
      </c>
      <c r="F123" s="15">
        <v>64</v>
      </c>
      <c r="G123" s="15">
        <v>0</v>
      </c>
      <c r="H123" s="15">
        <v>64</v>
      </c>
      <c r="I123" s="15">
        <v>2</v>
      </c>
      <c r="J123" s="15">
        <v>2</v>
      </c>
      <c r="K123" s="15">
        <v>0.4242</v>
      </c>
      <c r="L123" s="15">
        <v>0.4242</v>
      </c>
      <c r="M123" s="15">
        <v>8</v>
      </c>
      <c r="N123" s="15">
        <v>8</v>
      </c>
      <c r="O123" s="15">
        <v>1990</v>
      </c>
      <c r="P123" s="15" t="s">
        <v>213</v>
      </c>
      <c r="Q123" s="15" t="s">
        <v>239</v>
      </c>
      <c r="R123" s="15">
        <v>148</v>
      </c>
      <c r="S123" s="15">
        <v>148</v>
      </c>
      <c r="T123" s="15" t="s">
        <v>240</v>
      </c>
      <c r="U123" s="15" t="s">
        <v>51</v>
      </c>
      <c r="V123" s="45"/>
      <c r="W123" s="45"/>
      <c r="X123" s="45"/>
      <c r="Y123" s="45"/>
      <c r="Z123" s="45"/>
      <c r="AA123" s="45"/>
      <c r="AB123" s="45"/>
    </row>
    <row r="124" s="5" customFormat="1" ht="45" customHeight="1" spans="1:28">
      <c r="A124" s="38" t="s">
        <v>241</v>
      </c>
      <c r="B124" s="38" t="s">
        <v>242</v>
      </c>
      <c r="C124" s="38" t="s">
        <v>243</v>
      </c>
      <c r="D124" s="38"/>
      <c r="E124" s="38"/>
      <c r="F124" s="39">
        <v>15016</v>
      </c>
      <c r="G124" s="39">
        <v>261</v>
      </c>
      <c r="H124" s="39">
        <v>15016</v>
      </c>
      <c r="I124" s="39">
        <v>724</v>
      </c>
      <c r="J124" s="39">
        <v>724</v>
      </c>
      <c r="K124" s="42">
        <f>SUM(K7:K123)</f>
        <v>119.08594</v>
      </c>
      <c r="L124" s="42">
        <f>SUM(L7:L123)</f>
        <v>119.08594</v>
      </c>
      <c r="M124" s="39">
        <v>844</v>
      </c>
      <c r="N124" s="39">
        <v>835</v>
      </c>
      <c r="O124" s="42"/>
      <c r="P124" s="42"/>
      <c r="Q124" s="42"/>
      <c r="R124" s="42">
        <v>49707.696</v>
      </c>
      <c r="S124" s="42">
        <v>49707.696</v>
      </c>
      <c r="T124" s="38"/>
      <c r="U124" s="38"/>
      <c r="V124" s="8"/>
      <c r="W124" s="8"/>
      <c r="X124" s="8"/>
      <c r="Y124" s="8"/>
      <c r="Z124" s="8"/>
      <c r="AA124" s="8"/>
      <c r="AB124" s="8"/>
    </row>
    <row r="125" s="5" customFormat="1" ht="45" customHeight="1" spans="1:28">
      <c r="A125" s="13" t="s">
        <v>244</v>
      </c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8"/>
      <c r="W125" s="8"/>
      <c r="X125" s="8"/>
      <c r="Y125" s="8"/>
      <c r="Z125" s="8"/>
      <c r="AA125" s="8"/>
      <c r="AB125" s="8"/>
    </row>
    <row r="126" s="5" customFormat="1" ht="73" customHeight="1" spans="1:28">
      <c r="A126" s="10">
        <v>1</v>
      </c>
      <c r="B126" s="40" t="s">
        <v>245</v>
      </c>
      <c r="C126" s="37" t="s">
        <v>246</v>
      </c>
      <c r="D126" s="37" t="s">
        <v>247</v>
      </c>
      <c r="E126" s="40" t="s">
        <v>248</v>
      </c>
      <c r="F126" s="40">
        <v>816</v>
      </c>
      <c r="G126" s="37">
        <v>0</v>
      </c>
      <c r="H126" s="37">
        <v>1286</v>
      </c>
      <c r="I126" s="43">
        <v>34</v>
      </c>
      <c r="J126" s="37">
        <v>46</v>
      </c>
      <c r="K126" s="40">
        <v>5.6</v>
      </c>
      <c r="L126" s="37">
        <v>9.39</v>
      </c>
      <c r="M126" s="40">
        <v>102</v>
      </c>
      <c r="N126" s="40">
        <v>102</v>
      </c>
      <c r="O126" s="40">
        <v>1985</v>
      </c>
      <c r="P126" s="40" t="s">
        <v>249</v>
      </c>
      <c r="Q126" s="37" t="s">
        <v>250</v>
      </c>
      <c r="R126" s="37">
        <v>720</v>
      </c>
      <c r="S126" s="37">
        <v>1750</v>
      </c>
      <c r="T126" s="37" t="s">
        <v>240</v>
      </c>
      <c r="U126" s="17"/>
      <c r="V126" s="46"/>
      <c r="W126" s="8"/>
      <c r="X126" s="8"/>
      <c r="Y126" s="8"/>
      <c r="Z126" s="8"/>
      <c r="AA126" s="8"/>
      <c r="AB126" s="8"/>
    </row>
    <row r="127" s="5" customFormat="1" ht="73" customHeight="1" spans="1:28">
      <c r="A127" s="10">
        <v>2</v>
      </c>
      <c r="B127" s="40" t="s">
        <v>251</v>
      </c>
      <c r="C127" s="37"/>
      <c r="D127" s="37" t="s">
        <v>247</v>
      </c>
      <c r="E127" s="40" t="s">
        <v>248</v>
      </c>
      <c r="F127" s="40">
        <v>240</v>
      </c>
      <c r="G127" s="37"/>
      <c r="H127" s="37"/>
      <c r="I127" s="43">
        <v>4</v>
      </c>
      <c r="J127" s="37"/>
      <c r="K127" s="40">
        <v>2</v>
      </c>
      <c r="L127" s="37"/>
      <c r="M127" s="40">
        <v>24</v>
      </c>
      <c r="N127" s="40">
        <v>24</v>
      </c>
      <c r="O127" s="40">
        <v>1992</v>
      </c>
      <c r="P127" s="40" t="s">
        <v>249</v>
      </c>
      <c r="Q127" s="37"/>
      <c r="R127" s="37">
        <v>630</v>
      </c>
      <c r="S127" s="37"/>
      <c r="T127" s="37" t="s">
        <v>240</v>
      </c>
      <c r="U127" s="17"/>
      <c r="V127" s="46"/>
      <c r="W127" s="8"/>
      <c r="X127" s="8"/>
      <c r="Y127" s="8"/>
      <c r="Z127" s="8"/>
      <c r="AA127" s="8"/>
      <c r="AB127" s="8"/>
    </row>
    <row r="128" s="5" customFormat="1" ht="73" customHeight="1" spans="1:28">
      <c r="A128" s="10">
        <v>3</v>
      </c>
      <c r="B128" s="40" t="s">
        <v>252</v>
      </c>
      <c r="C128" s="37"/>
      <c r="D128" s="37" t="s">
        <v>247</v>
      </c>
      <c r="E128" s="40" t="s">
        <v>248</v>
      </c>
      <c r="F128" s="40">
        <v>50</v>
      </c>
      <c r="G128" s="37"/>
      <c r="H128" s="37"/>
      <c r="I128" s="43">
        <v>2</v>
      </c>
      <c r="J128" s="37"/>
      <c r="K128" s="40">
        <v>0.38</v>
      </c>
      <c r="L128" s="37"/>
      <c r="M128" s="40">
        <v>5</v>
      </c>
      <c r="N128" s="40">
        <v>5</v>
      </c>
      <c r="O128" s="40">
        <v>1993</v>
      </c>
      <c r="P128" s="40" t="s">
        <v>249</v>
      </c>
      <c r="Q128" s="37"/>
      <c r="R128" s="37">
        <v>110</v>
      </c>
      <c r="S128" s="37"/>
      <c r="T128" s="37" t="s">
        <v>240</v>
      </c>
      <c r="U128" s="17"/>
      <c r="V128" s="46"/>
      <c r="W128" s="8"/>
      <c r="X128" s="8"/>
      <c r="Y128" s="8"/>
      <c r="Z128" s="8"/>
      <c r="AA128" s="8"/>
      <c r="AB128" s="8"/>
    </row>
    <row r="129" s="5" customFormat="1" ht="73" customHeight="1" spans="1:28">
      <c r="A129" s="10">
        <v>4</v>
      </c>
      <c r="B129" s="40" t="s">
        <v>253</v>
      </c>
      <c r="C129" s="37"/>
      <c r="D129" s="37" t="s">
        <v>247</v>
      </c>
      <c r="E129" s="40" t="s">
        <v>254</v>
      </c>
      <c r="F129" s="40">
        <v>90</v>
      </c>
      <c r="G129" s="37"/>
      <c r="H129" s="37"/>
      <c r="I129" s="43">
        <v>3</v>
      </c>
      <c r="J129" s="37"/>
      <c r="K129" s="40">
        <v>0.7</v>
      </c>
      <c r="L129" s="37"/>
      <c r="M129" s="40">
        <v>9</v>
      </c>
      <c r="N129" s="40">
        <v>9</v>
      </c>
      <c r="O129" s="40">
        <v>1991</v>
      </c>
      <c r="P129" s="40" t="s">
        <v>249</v>
      </c>
      <c r="Q129" s="37"/>
      <c r="R129" s="37">
        <v>150</v>
      </c>
      <c r="S129" s="37"/>
      <c r="T129" s="37" t="s">
        <v>240</v>
      </c>
      <c r="U129" s="17"/>
      <c r="V129" s="46"/>
      <c r="W129" s="8"/>
      <c r="X129" s="8"/>
      <c r="Y129" s="8"/>
      <c r="Z129" s="8"/>
      <c r="AA129" s="8"/>
      <c r="AB129" s="8"/>
    </row>
    <row r="130" s="5" customFormat="1" ht="73" customHeight="1" spans="1:28">
      <c r="A130" s="10">
        <v>5</v>
      </c>
      <c r="B130" s="40" t="s">
        <v>255</v>
      </c>
      <c r="C130" s="37"/>
      <c r="D130" s="37" t="s">
        <v>247</v>
      </c>
      <c r="E130" s="40" t="s">
        <v>254</v>
      </c>
      <c r="F130" s="40">
        <v>90</v>
      </c>
      <c r="G130" s="37"/>
      <c r="H130" s="37"/>
      <c r="I130" s="43">
        <v>3</v>
      </c>
      <c r="J130" s="37"/>
      <c r="K130" s="40">
        <v>0.71</v>
      </c>
      <c r="L130" s="37"/>
      <c r="M130" s="40">
        <v>9</v>
      </c>
      <c r="N130" s="40">
        <v>9</v>
      </c>
      <c r="O130" s="40">
        <v>1990</v>
      </c>
      <c r="P130" s="40" t="s">
        <v>249</v>
      </c>
      <c r="Q130" s="37"/>
      <c r="R130" s="37">
        <v>140</v>
      </c>
      <c r="S130" s="37"/>
      <c r="T130" s="37" t="s">
        <v>240</v>
      </c>
      <c r="U130" s="17"/>
      <c r="V130" s="46"/>
      <c r="W130" s="8"/>
      <c r="X130" s="8"/>
      <c r="Y130" s="8"/>
      <c r="Z130" s="8"/>
      <c r="AA130" s="8"/>
      <c r="AB130" s="8"/>
    </row>
    <row r="131" s="5" customFormat="1" ht="73" customHeight="1" spans="1:28">
      <c r="A131" s="10">
        <v>6</v>
      </c>
      <c r="B131" s="40" t="s">
        <v>256</v>
      </c>
      <c r="C131" s="37" t="s">
        <v>257</v>
      </c>
      <c r="D131" s="37" t="s">
        <v>247</v>
      </c>
      <c r="E131" s="40" t="s">
        <v>258</v>
      </c>
      <c r="F131" s="40">
        <v>100</v>
      </c>
      <c r="G131" s="37">
        <v>0</v>
      </c>
      <c r="H131" s="37">
        <v>500</v>
      </c>
      <c r="I131" s="43">
        <v>5</v>
      </c>
      <c r="J131" s="37">
        <v>17</v>
      </c>
      <c r="K131" s="40">
        <v>0.8</v>
      </c>
      <c r="L131" s="37">
        <v>3.95</v>
      </c>
      <c r="M131" s="40">
        <v>10</v>
      </c>
      <c r="N131" s="40">
        <v>10</v>
      </c>
      <c r="O131" s="40">
        <v>1995</v>
      </c>
      <c r="P131" s="40" t="s">
        <v>249</v>
      </c>
      <c r="Q131" s="37" t="s">
        <v>250</v>
      </c>
      <c r="R131" s="37">
        <v>360</v>
      </c>
      <c r="S131" s="37">
        <v>2260</v>
      </c>
      <c r="T131" s="37" t="s">
        <v>240</v>
      </c>
      <c r="U131" s="14"/>
      <c r="V131" s="46"/>
      <c r="W131" s="8"/>
      <c r="X131" s="8"/>
      <c r="Y131" s="8"/>
      <c r="Z131" s="8"/>
      <c r="AA131" s="8"/>
      <c r="AB131" s="8"/>
    </row>
    <row r="132" s="5" customFormat="1" ht="73" customHeight="1" spans="1:28">
      <c r="A132" s="10">
        <v>7</v>
      </c>
      <c r="B132" s="40" t="s">
        <v>259</v>
      </c>
      <c r="C132" s="37"/>
      <c r="D132" s="37" t="s">
        <v>247</v>
      </c>
      <c r="E132" s="40" t="s">
        <v>258</v>
      </c>
      <c r="F132" s="40">
        <v>120</v>
      </c>
      <c r="G132" s="37"/>
      <c r="H132" s="37"/>
      <c r="I132" s="43">
        <v>4</v>
      </c>
      <c r="J132" s="37"/>
      <c r="K132" s="40">
        <v>0.95</v>
      </c>
      <c r="L132" s="37"/>
      <c r="M132" s="40">
        <v>12</v>
      </c>
      <c r="N132" s="40">
        <v>12</v>
      </c>
      <c r="O132" s="40">
        <v>1993</v>
      </c>
      <c r="P132" s="40" t="s">
        <v>249</v>
      </c>
      <c r="Q132" s="37"/>
      <c r="R132" s="37">
        <v>620</v>
      </c>
      <c r="S132" s="37"/>
      <c r="T132" s="37" t="s">
        <v>240</v>
      </c>
      <c r="U132" s="14"/>
      <c r="V132" s="46"/>
      <c r="W132" s="8"/>
      <c r="X132" s="8"/>
      <c r="Y132" s="8"/>
      <c r="Z132" s="8"/>
      <c r="AA132" s="8"/>
      <c r="AB132" s="8"/>
    </row>
    <row r="133" s="5" customFormat="1" ht="73" customHeight="1" spans="1:28">
      <c r="A133" s="10">
        <v>8</v>
      </c>
      <c r="B133" s="40" t="s">
        <v>260</v>
      </c>
      <c r="C133" s="37"/>
      <c r="D133" s="37" t="s">
        <v>247</v>
      </c>
      <c r="E133" s="40" t="s">
        <v>258</v>
      </c>
      <c r="F133" s="40">
        <v>80</v>
      </c>
      <c r="G133" s="37"/>
      <c r="H133" s="37"/>
      <c r="I133" s="43">
        <v>2</v>
      </c>
      <c r="J133" s="37"/>
      <c r="K133" s="40">
        <v>0.6</v>
      </c>
      <c r="L133" s="37"/>
      <c r="M133" s="40">
        <v>8</v>
      </c>
      <c r="N133" s="40">
        <v>8</v>
      </c>
      <c r="O133" s="40">
        <v>1986</v>
      </c>
      <c r="P133" s="40" t="s">
        <v>249</v>
      </c>
      <c r="Q133" s="37"/>
      <c r="R133" s="37">
        <v>300</v>
      </c>
      <c r="S133" s="37"/>
      <c r="T133" s="37" t="s">
        <v>240</v>
      </c>
      <c r="U133" s="14"/>
      <c r="V133" s="46"/>
      <c r="W133" s="8"/>
      <c r="X133" s="8"/>
      <c r="Y133" s="8"/>
      <c r="Z133" s="8"/>
      <c r="AA133" s="8"/>
      <c r="AB133" s="8"/>
    </row>
    <row r="134" s="5" customFormat="1" ht="73" customHeight="1" spans="1:28">
      <c r="A134" s="10">
        <v>9</v>
      </c>
      <c r="B134" s="40" t="s">
        <v>261</v>
      </c>
      <c r="C134" s="37"/>
      <c r="D134" s="37" t="s">
        <v>247</v>
      </c>
      <c r="E134" s="40" t="s">
        <v>258</v>
      </c>
      <c r="F134" s="40">
        <v>80</v>
      </c>
      <c r="G134" s="37"/>
      <c r="H134" s="37"/>
      <c r="I134" s="43">
        <v>2</v>
      </c>
      <c r="J134" s="37"/>
      <c r="K134" s="40">
        <v>0.6</v>
      </c>
      <c r="L134" s="37"/>
      <c r="M134" s="40">
        <v>8</v>
      </c>
      <c r="N134" s="40">
        <v>8</v>
      </c>
      <c r="O134" s="40">
        <v>1995</v>
      </c>
      <c r="P134" s="40" t="s">
        <v>249</v>
      </c>
      <c r="Q134" s="37"/>
      <c r="R134" s="37">
        <v>300</v>
      </c>
      <c r="S134" s="37"/>
      <c r="T134" s="37" t="s">
        <v>240</v>
      </c>
      <c r="U134" s="14"/>
      <c r="V134" s="46"/>
      <c r="W134" s="8"/>
      <c r="X134" s="8"/>
      <c r="Y134" s="8"/>
      <c r="Z134" s="8"/>
      <c r="AA134" s="8"/>
      <c r="AB134" s="8"/>
    </row>
    <row r="135" s="5" customFormat="1" ht="73" customHeight="1" spans="1:28">
      <c r="A135" s="10">
        <v>10</v>
      </c>
      <c r="B135" s="40" t="s">
        <v>262</v>
      </c>
      <c r="C135" s="37"/>
      <c r="D135" s="37" t="s">
        <v>247</v>
      </c>
      <c r="E135" s="40" t="s">
        <v>258</v>
      </c>
      <c r="F135" s="40">
        <v>120</v>
      </c>
      <c r="G135" s="37"/>
      <c r="H135" s="37"/>
      <c r="I135" s="43">
        <v>4</v>
      </c>
      <c r="J135" s="37"/>
      <c r="K135" s="40">
        <v>1</v>
      </c>
      <c r="L135" s="37"/>
      <c r="M135" s="40">
        <v>12</v>
      </c>
      <c r="N135" s="40">
        <v>12</v>
      </c>
      <c r="O135" s="40">
        <v>1990</v>
      </c>
      <c r="P135" s="40" t="s">
        <v>249</v>
      </c>
      <c r="Q135" s="37"/>
      <c r="R135" s="37">
        <v>680</v>
      </c>
      <c r="S135" s="37"/>
      <c r="T135" s="37" t="s">
        <v>240</v>
      </c>
      <c r="U135" s="14"/>
      <c r="V135" s="46"/>
      <c r="W135" s="8"/>
      <c r="X135" s="8"/>
      <c r="Y135" s="8"/>
      <c r="Z135" s="8"/>
      <c r="AA135" s="8"/>
      <c r="AB135" s="8"/>
    </row>
    <row r="136" s="5" customFormat="1" ht="72" customHeight="1" spans="1:28">
      <c r="A136" s="10">
        <v>11</v>
      </c>
      <c r="B136" s="40" t="s">
        <v>263</v>
      </c>
      <c r="C136" s="37" t="s">
        <v>264</v>
      </c>
      <c r="D136" s="37" t="s">
        <v>247</v>
      </c>
      <c r="E136" s="40" t="s">
        <v>265</v>
      </c>
      <c r="F136" s="40">
        <v>120</v>
      </c>
      <c r="G136" s="37">
        <v>0</v>
      </c>
      <c r="H136" s="37">
        <v>180</v>
      </c>
      <c r="I136" s="43">
        <v>4</v>
      </c>
      <c r="J136" s="37">
        <v>6</v>
      </c>
      <c r="K136" s="40">
        <v>1</v>
      </c>
      <c r="L136" s="37">
        <v>1.5</v>
      </c>
      <c r="M136" s="40">
        <v>12</v>
      </c>
      <c r="N136" s="40">
        <v>12</v>
      </c>
      <c r="O136" s="40">
        <v>1996</v>
      </c>
      <c r="P136" s="40" t="s">
        <v>249</v>
      </c>
      <c r="Q136" s="37" t="s">
        <v>250</v>
      </c>
      <c r="R136" s="37">
        <v>400</v>
      </c>
      <c r="S136" s="37">
        <v>620</v>
      </c>
      <c r="T136" s="37" t="s">
        <v>240</v>
      </c>
      <c r="U136" s="14"/>
      <c r="V136" s="46"/>
      <c r="W136" s="8"/>
      <c r="X136" s="8"/>
      <c r="Y136" s="8"/>
      <c r="Z136" s="8"/>
      <c r="AA136" s="8"/>
      <c r="AB136" s="8"/>
    </row>
    <row r="137" s="5" customFormat="1" ht="72" customHeight="1" spans="1:28">
      <c r="A137" s="10">
        <v>12</v>
      </c>
      <c r="B137" s="40" t="s">
        <v>266</v>
      </c>
      <c r="C137" s="37"/>
      <c r="D137" s="37" t="s">
        <v>247</v>
      </c>
      <c r="E137" s="40" t="s">
        <v>248</v>
      </c>
      <c r="F137" s="40">
        <v>60</v>
      </c>
      <c r="G137" s="37"/>
      <c r="H137" s="37"/>
      <c r="I137" s="43">
        <v>2</v>
      </c>
      <c r="J137" s="37"/>
      <c r="K137" s="40">
        <v>0.5</v>
      </c>
      <c r="L137" s="37"/>
      <c r="M137" s="40">
        <v>6</v>
      </c>
      <c r="N137" s="40">
        <v>6</v>
      </c>
      <c r="O137" s="40">
        <v>1993</v>
      </c>
      <c r="P137" s="40" t="s">
        <v>249</v>
      </c>
      <c r="Q137" s="37"/>
      <c r="R137" s="37">
        <v>220</v>
      </c>
      <c r="S137" s="37"/>
      <c r="T137" s="37" t="s">
        <v>240</v>
      </c>
      <c r="U137" s="14"/>
      <c r="V137" s="46"/>
      <c r="W137" s="8"/>
      <c r="X137" s="8"/>
      <c r="Y137" s="8"/>
      <c r="Z137" s="8"/>
      <c r="AA137" s="8"/>
      <c r="AB137" s="8"/>
    </row>
    <row r="138" s="5" customFormat="1" ht="108" customHeight="1" spans="1:28">
      <c r="A138" s="10">
        <v>13</v>
      </c>
      <c r="B138" s="40" t="s">
        <v>267</v>
      </c>
      <c r="C138" s="37" t="s">
        <v>268</v>
      </c>
      <c r="D138" s="37" t="s">
        <v>247</v>
      </c>
      <c r="E138" s="40" t="s">
        <v>269</v>
      </c>
      <c r="F138" s="37">
        <v>170</v>
      </c>
      <c r="G138" s="37">
        <v>0</v>
      </c>
      <c r="H138" s="37">
        <v>170</v>
      </c>
      <c r="I138" s="43">
        <v>5</v>
      </c>
      <c r="J138" s="37">
        <v>5</v>
      </c>
      <c r="K138" s="40">
        <v>1.4</v>
      </c>
      <c r="L138" s="40">
        <v>1.4</v>
      </c>
      <c r="M138" s="40">
        <v>17</v>
      </c>
      <c r="N138" s="40">
        <v>17</v>
      </c>
      <c r="O138" s="40">
        <v>1999</v>
      </c>
      <c r="P138" s="40" t="s">
        <v>249</v>
      </c>
      <c r="Q138" s="37" t="s">
        <v>250</v>
      </c>
      <c r="R138" s="37">
        <v>550</v>
      </c>
      <c r="S138" s="37">
        <v>550</v>
      </c>
      <c r="T138" s="37" t="s">
        <v>240</v>
      </c>
      <c r="U138" s="14"/>
      <c r="V138" s="46"/>
      <c r="W138" s="8"/>
      <c r="X138" s="8"/>
      <c r="Y138" s="8"/>
      <c r="Z138" s="8"/>
      <c r="AA138" s="8"/>
      <c r="AB138" s="8"/>
    </row>
    <row r="139" s="5" customFormat="1" ht="78" customHeight="1" spans="1:28">
      <c r="A139" s="10">
        <v>14</v>
      </c>
      <c r="B139" s="40" t="s">
        <v>270</v>
      </c>
      <c r="C139" s="37" t="s">
        <v>271</v>
      </c>
      <c r="D139" s="37" t="s">
        <v>247</v>
      </c>
      <c r="E139" s="40" t="s">
        <v>254</v>
      </c>
      <c r="F139" s="40">
        <v>120</v>
      </c>
      <c r="G139" s="37">
        <v>0</v>
      </c>
      <c r="H139" s="37">
        <v>200</v>
      </c>
      <c r="I139" s="43">
        <v>4</v>
      </c>
      <c r="J139" s="37">
        <v>8</v>
      </c>
      <c r="K139" s="40">
        <v>1</v>
      </c>
      <c r="L139" s="37">
        <v>1.6</v>
      </c>
      <c r="M139" s="40">
        <v>12</v>
      </c>
      <c r="N139" s="40">
        <v>12</v>
      </c>
      <c r="O139" s="40">
        <v>1993</v>
      </c>
      <c r="P139" s="40" t="s">
        <v>249</v>
      </c>
      <c r="Q139" s="37" t="s">
        <v>250</v>
      </c>
      <c r="R139" s="37">
        <v>520</v>
      </c>
      <c r="S139" s="37">
        <v>780</v>
      </c>
      <c r="T139" s="37" t="s">
        <v>240</v>
      </c>
      <c r="U139" s="14"/>
      <c r="V139" s="46"/>
      <c r="W139" s="8"/>
      <c r="X139" s="8"/>
      <c r="Y139" s="8"/>
      <c r="Z139" s="8"/>
      <c r="AA139" s="8"/>
      <c r="AB139" s="8"/>
    </row>
    <row r="140" s="5" customFormat="1" ht="78" customHeight="1" spans="1:28">
      <c r="A140" s="10">
        <v>15</v>
      </c>
      <c r="B140" s="40" t="s">
        <v>272</v>
      </c>
      <c r="C140" s="37"/>
      <c r="D140" s="37" t="s">
        <v>247</v>
      </c>
      <c r="E140" s="40" t="s">
        <v>254</v>
      </c>
      <c r="F140" s="40">
        <v>80</v>
      </c>
      <c r="G140" s="37"/>
      <c r="H140" s="37"/>
      <c r="I140" s="43">
        <v>4</v>
      </c>
      <c r="J140" s="37"/>
      <c r="K140" s="40">
        <v>0.6</v>
      </c>
      <c r="L140" s="37"/>
      <c r="M140" s="40">
        <v>10</v>
      </c>
      <c r="N140" s="40">
        <v>10</v>
      </c>
      <c r="O140" s="40">
        <v>1989</v>
      </c>
      <c r="P140" s="40" t="s">
        <v>249</v>
      </c>
      <c r="Q140" s="37"/>
      <c r="R140" s="37">
        <v>260</v>
      </c>
      <c r="S140" s="37"/>
      <c r="T140" s="37" t="s">
        <v>240</v>
      </c>
      <c r="U140" s="14"/>
      <c r="V140" s="46"/>
      <c r="W140" s="8"/>
      <c r="X140" s="8"/>
      <c r="Y140" s="8"/>
      <c r="Z140" s="8"/>
      <c r="AA140" s="8"/>
      <c r="AB140" s="8"/>
    </row>
    <row r="141" s="5" customFormat="1" ht="78" customHeight="1" spans="1:28">
      <c r="A141" s="10">
        <v>16</v>
      </c>
      <c r="B141" s="40" t="s">
        <v>273</v>
      </c>
      <c r="C141" s="37" t="s">
        <v>274</v>
      </c>
      <c r="D141" s="37" t="s">
        <v>247</v>
      </c>
      <c r="E141" s="40" t="s">
        <v>258</v>
      </c>
      <c r="F141" s="40">
        <v>32</v>
      </c>
      <c r="G141" s="37">
        <v>0</v>
      </c>
      <c r="H141" s="37">
        <v>78</v>
      </c>
      <c r="I141" s="43">
        <v>1</v>
      </c>
      <c r="J141" s="37">
        <v>4</v>
      </c>
      <c r="K141" s="40">
        <v>0.5</v>
      </c>
      <c r="L141" s="37">
        <v>2.3</v>
      </c>
      <c r="M141" s="37">
        <v>2</v>
      </c>
      <c r="N141" s="37">
        <v>2</v>
      </c>
      <c r="O141" s="40">
        <v>1992</v>
      </c>
      <c r="P141" s="40" t="s">
        <v>249</v>
      </c>
      <c r="Q141" s="37" t="s">
        <v>275</v>
      </c>
      <c r="R141" s="47">
        <v>100</v>
      </c>
      <c r="S141" s="37">
        <v>320</v>
      </c>
      <c r="T141" s="37" t="s">
        <v>240</v>
      </c>
      <c r="U141" s="14"/>
      <c r="V141" s="46"/>
      <c r="W141" s="8"/>
      <c r="X141" s="8"/>
      <c r="Y141" s="8"/>
      <c r="Z141" s="8"/>
      <c r="AA141" s="8"/>
      <c r="AB141" s="8"/>
    </row>
    <row r="142" s="5" customFormat="1" ht="78" customHeight="1" spans="1:28">
      <c r="A142" s="10">
        <v>17</v>
      </c>
      <c r="B142" s="40" t="s">
        <v>276</v>
      </c>
      <c r="C142" s="37"/>
      <c r="D142" s="37" t="s">
        <v>247</v>
      </c>
      <c r="E142" s="40" t="s">
        <v>258</v>
      </c>
      <c r="F142" s="40">
        <v>30</v>
      </c>
      <c r="G142" s="37"/>
      <c r="H142" s="37"/>
      <c r="I142" s="43">
        <v>1</v>
      </c>
      <c r="J142" s="37"/>
      <c r="K142" s="40">
        <v>0.9</v>
      </c>
      <c r="L142" s="37"/>
      <c r="M142" s="37">
        <v>2</v>
      </c>
      <c r="N142" s="37">
        <v>2</v>
      </c>
      <c r="O142" s="40">
        <v>1999</v>
      </c>
      <c r="P142" s="40" t="s">
        <v>249</v>
      </c>
      <c r="Q142" s="37"/>
      <c r="R142" s="47">
        <v>150</v>
      </c>
      <c r="S142" s="37"/>
      <c r="T142" s="37" t="s">
        <v>240</v>
      </c>
      <c r="U142" s="14"/>
      <c r="V142" s="46"/>
      <c r="W142" s="8"/>
      <c r="X142" s="8"/>
      <c r="Y142" s="8"/>
      <c r="Z142" s="8"/>
      <c r="AA142" s="8"/>
      <c r="AB142" s="8"/>
    </row>
    <row r="143" s="5" customFormat="1" ht="78" customHeight="1" spans="1:28">
      <c r="A143" s="10">
        <v>18</v>
      </c>
      <c r="B143" s="40" t="s">
        <v>277</v>
      </c>
      <c r="C143" s="37"/>
      <c r="D143" s="37" t="s">
        <v>247</v>
      </c>
      <c r="E143" s="40" t="s">
        <v>258</v>
      </c>
      <c r="F143" s="40">
        <v>16</v>
      </c>
      <c r="G143" s="37"/>
      <c r="H143" s="37"/>
      <c r="I143" s="43">
        <v>2</v>
      </c>
      <c r="J143" s="37"/>
      <c r="K143" s="40">
        <v>0.9</v>
      </c>
      <c r="L143" s="37"/>
      <c r="M143" s="37">
        <v>2</v>
      </c>
      <c r="N143" s="37">
        <v>2</v>
      </c>
      <c r="O143" s="40">
        <v>1989</v>
      </c>
      <c r="P143" s="40" t="s">
        <v>249</v>
      </c>
      <c r="Q143" s="37"/>
      <c r="R143" s="37">
        <v>70</v>
      </c>
      <c r="S143" s="37"/>
      <c r="T143" s="37" t="s">
        <v>240</v>
      </c>
      <c r="U143" s="14"/>
      <c r="V143" s="46"/>
      <c r="W143" s="8"/>
      <c r="X143" s="8"/>
      <c r="Y143" s="8"/>
      <c r="Z143" s="8"/>
      <c r="AA143" s="8"/>
      <c r="AB143" s="8"/>
    </row>
    <row r="144" s="5" customFormat="1" ht="72" customHeight="1" spans="1:28">
      <c r="A144" s="10">
        <v>19</v>
      </c>
      <c r="B144" s="40" t="s">
        <v>278</v>
      </c>
      <c r="C144" s="37" t="s">
        <v>279</v>
      </c>
      <c r="D144" s="37" t="s">
        <v>247</v>
      </c>
      <c r="E144" s="40" t="s">
        <v>280</v>
      </c>
      <c r="F144" s="37">
        <v>20</v>
      </c>
      <c r="G144" s="37">
        <v>0</v>
      </c>
      <c r="H144" s="37">
        <v>53</v>
      </c>
      <c r="I144" s="37">
        <v>2</v>
      </c>
      <c r="J144" s="37">
        <v>3</v>
      </c>
      <c r="K144" s="40">
        <v>0.7</v>
      </c>
      <c r="L144" s="37">
        <v>1.7</v>
      </c>
      <c r="M144" s="37">
        <v>2</v>
      </c>
      <c r="N144" s="37">
        <v>2</v>
      </c>
      <c r="O144" s="37">
        <v>1988</v>
      </c>
      <c r="P144" s="40" t="s">
        <v>249</v>
      </c>
      <c r="Q144" s="37" t="s">
        <v>275</v>
      </c>
      <c r="R144" s="37">
        <v>80</v>
      </c>
      <c r="S144" s="37">
        <v>180</v>
      </c>
      <c r="T144" s="37" t="s">
        <v>240</v>
      </c>
      <c r="U144" s="14"/>
      <c r="V144" s="46"/>
      <c r="W144" s="8"/>
      <c r="X144" s="8"/>
      <c r="Y144" s="8"/>
      <c r="Z144" s="8"/>
      <c r="AA144" s="8"/>
      <c r="AB144" s="8"/>
    </row>
    <row r="145" s="5" customFormat="1" ht="72" customHeight="1" spans="1:28">
      <c r="A145" s="10">
        <v>20</v>
      </c>
      <c r="B145" s="40" t="s">
        <v>281</v>
      </c>
      <c r="C145" s="37"/>
      <c r="D145" s="37" t="s">
        <v>247</v>
      </c>
      <c r="E145" s="40" t="s">
        <v>280</v>
      </c>
      <c r="F145" s="37">
        <v>33</v>
      </c>
      <c r="G145" s="37"/>
      <c r="H145" s="37"/>
      <c r="I145" s="37">
        <v>1</v>
      </c>
      <c r="J145" s="37"/>
      <c r="K145" s="40">
        <v>1</v>
      </c>
      <c r="L145" s="37"/>
      <c r="M145" s="37">
        <v>2</v>
      </c>
      <c r="N145" s="37">
        <v>2</v>
      </c>
      <c r="O145" s="37">
        <v>1996</v>
      </c>
      <c r="P145" s="40" t="s">
        <v>249</v>
      </c>
      <c r="Q145" s="37"/>
      <c r="R145" s="37">
        <v>100</v>
      </c>
      <c r="S145" s="37"/>
      <c r="T145" s="37" t="s">
        <v>240</v>
      </c>
      <c r="U145" s="14"/>
      <c r="V145" s="46"/>
      <c r="W145" s="8"/>
      <c r="X145" s="8"/>
      <c r="Y145" s="8"/>
      <c r="Z145" s="8"/>
      <c r="AA145" s="8"/>
      <c r="AB145" s="8"/>
    </row>
    <row r="146" s="5" customFormat="1" ht="72" customHeight="1" spans="1:28">
      <c r="A146" s="10">
        <v>21</v>
      </c>
      <c r="B146" s="40" t="s">
        <v>282</v>
      </c>
      <c r="C146" s="37" t="s">
        <v>283</v>
      </c>
      <c r="D146" s="37" t="s">
        <v>247</v>
      </c>
      <c r="E146" s="40" t="s">
        <v>269</v>
      </c>
      <c r="F146" s="37">
        <v>120</v>
      </c>
      <c r="G146" s="37">
        <v>0</v>
      </c>
      <c r="H146" s="37">
        <v>176</v>
      </c>
      <c r="I146" s="43">
        <v>5</v>
      </c>
      <c r="J146" s="37">
        <v>8</v>
      </c>
      <c r="K146" s="40">
        <v>0.86</v>
      </c>
      <c r="L146" s="40">
        <v>2.86</v>
      </c>
      <c r="M146" s="40">
        <v>15</v>
      </c>
      <c r="N146" s="40">
        <v>15</v>
      </c>
      <c r="O146" s="40">
        <v>1988</v>
      </c>
      <c r="P146" s="40" t="s">
        <v>249</v>
      </c>
      <c r="Q146" s="37" t="s">
        <v>284</v>
      </c>
      <c r="R146" s="37">
        <v>200</v>
      </c>
      <c r="S146" s="37">
        <v>500</v>
      </c>
      <c r="T146" s="37" t="s">
        <v>240</v>
      </c>
      <c r="U146" s="14"/>
      <c r="V146" s="46"/>
      <c r="W146" s="8"/>
      <c r="X146" s="8"/>
      <c r="Y146" s="8"/>
      <c r="Z146" s="8"/>
      <c r="AA146" s="8"/>
      <c r="AB146" s="8"/>
    </row>
    <row r="147" s="5" customFormat="1" ht="72" customHeight="1" spans="1:28">
      <c r="A147" s="10">
        <v>22</v>
      </c>
      <c r="B147" s="40" t="s">
        <v>285</v>
      </c>
      <c r="C147" s="37"/>
      <c r="D147" s="37" t="s">
        <v>247</v>
      </c>
      <c r="E147" s="40" t="s">
        <v>269</v>
      </c>
      <c r="F147" s="37">
        <v>56</v>
      </c>
      <c r="G147" s="37"/>
      <c r="H147" s="37"/>
      <c r="I147" s="37">
        <v>3</v>
      </c>
      <c r="J147" s="37"/>
      <c r="K147" s="40">
        <v>2</v>
      </c>
      <c r="L147" s="40"/>
      <c r="M147" s="37">
        <v>6</v>
      </c>
      <c r="N147" s="37">
        <v>6</v>
      </c>
      <c r="O147" s="37">
        <v>1992</v>
      </c>
      <c r="P147" s="40" t="s">
        <v>249</v>
      </c>
      <c r="Q147" s="37"/>
      <c r="R147" s="37">
        <v>300</v>
      </c>
      <c r="S147" s="37"/>
      <c r="T147" s="37" t="s">
        <v>286</v>
      </c>
      <c r="U147" s="14"/>
      <c r="V147" s="46"/>
      <c r="W147" s="8"/>
      <c r="X147" s="8"/>
      <c r="Y147" s="8"/>
      <c r="Z147" s="8"/>
      <c r="AA147" s="8"/>
      <c r="AB147" s="8"/>
    </row>
    <row r="148" s="5" customFormat="1" ht="75" customHeight="1" spans="1:28">
      <c r="A148" s="10">
        <v>23</v>
      </c>
      <c r="B148" s="40" t="s">
        <v>287</v>
      </c>
      <c r="C148" s="37" t="s">
        <v>288</v>
      </c>
      <c r="D148" s="37" t="s">
        <v>247</v>
      </c>
      <c r="E148" s="40" t="s">
        <v>289</v>
      </c>
      <c r="F148" s="40">
        <v>60</v>
      </c>
      <c r="G148" s="37">
        <v>0</v>
      </c>
      <c r="H148" s="37">
        <v>240</v>
      </c>
      <c r="I148" s="43">
        <v>2</v>
      </c>
      <c r="J148" s="37">
        <v>8</v>
      </c>
      <c r="K148" s="40">
        <v>0.6</v>
      </c>
      <c r="L148" s="37">
        <v>1.9</v>
      </c>
      <c r="M148" s="40">
        <v>6</v>
      </c>
      <c r="N148" s="40">
        <v>6</v>
      </c>
      <c r="O148" s="40">
        <v>2000</v>
      </c>
      <c r="P148" s="40" t="s">
        <v>290</v>
      </c>
      <c r="Q148" s="37" t="s">
        <v>250</v>
      </c>
      <c r="R148" s="37">
        <v>300</v>
      </c>
      <c r="S148" s="37">
        <v>800</v>
      </c>
      <c r="T148" s="37" t="s">
        <v>240</v>
      </c>
      <c r="U148" s="14"/>
      <c r="V148" s="46"/>
      <c r="W148" s="8"/>
      <c r="X148" s="8"/>
      <c r="Y148" s="8"/>
      <c r="Z148" s="8"/>
      <c r="AA148" s="8"/>
      <c r="AB148" s="8"/>
    </row>
    <row r="149" s="5" customFormat="1" ht="75" customHeight="1" spans="1:28">
      <c r="A149" s="10">
        <v>24</v>
      </c>
      <c r="B149" s="40" t="s">
        <v>291</v>
      </c>
      <c r="C149" s="37"/>
      <c r="D149" s="37" t="s">
        <v>247</v>
      </c>
      <c r="E149" s="40" t="s">
        <v>289</v>
      </c>
      <c r="F149" s="40">
        <v>180</v>
      </c>
      <c r="G149" s="37"/>
      <c r="H149" s="37"/>
      <c r="I149" s="43">
        <v>6</v>
      </c>
      <c r="J149" s="37"/>
      <c r="K149" s="40">
        <v>1.3</v>
      </c>
      <c r="L149" s="37"/>
      <c r="M149" s="40">
        <v>18</v>
      </c>
      <c r="N149" s="40">
        <v>18</v>
      </c>
      <c r="O149" s="40">
        <v>1990</v>
      </c>
      <c r="P149" s="40" t="s">
        <v>249</v>
      </c>
      <c r="Q149" s="37"/>
      <c r="R149" s="37">
        <v>500</v>
      </c>
      <c r="S149" s="37"/>
      <c r="T149" s="37" t="s">
        <v>240</v>
      </c>
      <c r="U149" s="14"/>
      <c r="V149" s="46"/>
      <c r="W149" s="8"/>
      <c r="X149" s="8"/>
      <c r="Y149" s="8"/>
      <c r="Z149" s="8"/>
      <c r="AA149" s="8"/>
      <c r="AB149" s="8"/>
    </row>
    <row r="150" s="5" customFormat="1" ht="75" customHeight="1" spans="1:28">
      <c r="A150" s="10">
        <v>25</v>
      </c>
      <c r="B150" s="40" t="s">
        <v>292</v>
      </c>
      <c r="C150" s="37" t="s">
        <v>293</v>
      </c>
      <c r="D150" s="37" t="s">
        <v>247</v>
      </c>
      <c r="E150" s="40" t="s">
        <v>280</v>
      </c>
      <c r="F150" s="40">
        <v>180</v>
      </c>
      <c r="G150" s="37">
        <v>0</v>
      </c>
      <c r="H150" s="37">
        <v>288</v>
      </c>
      <c r="I150" s="43">
        <v>6</v>
      </c>
      <c r="J150" s="37">
        <v>10</v>
      </c>
      <c r="K150" s="40">
        <v>1.6</v>
      </c>
      <c r="L150" s="37">
        <v>2.48</v>
      </c>
      <c r="M150" s="40">
        <v>18</v>
      </c>
      <c r="N150" s="40">
        <v>18</v>
      </c>
      <c r="O150" s="40">
        <v>1995</v>
      </c>
      <c r="P150" s="40" t="s">
        <v>290</v>
      </c>
      <c r="Q150" s="37" t="s">
        <v>250</v>
      </c>
      <c r="R150" s="37">
        <v>220</v>
      </c>
      <c r="S150" s="37">
        <v>500</v>
      </c>
      <c r="T150" s="37" t="s">
        <v>240</v>
      </c>
      <c r="U150" s="14"/>
      <c r="V150" s="46"/>
      <c r="W150" s="8"/>
      <c r="X150" s="8"/>
      <c r="Y150" s="8"/>
      <c r="Z150" s="8"/>
      <c r="AA150" s="8"/>
      <c r="AB150" s="8"/>
    </row>
    <row r="151" s="5" customFormat="1" ht="72" customHeight="1" spans="1:28">
      <c r="A151" s="10">
        <v>26</v>
      </c>
      <c r="B151" s="40" t="s">
        <v>294</v>
      </c>
      <c r="C151" s="37"/>
      <c r="D151" s="37" t="s">
        <v>247</v>
      </c>
      <c r="E151" s="40" t="s">
        <v>280</v>
      </c>
      <c r="F151" s="40">
        <v>60</v>
      </c>
      <c r="G151" s="37"/>
      <c r="H151" s="37"/>
      <c r="I151" s="43">
        <v>2</v>
      </c>
      <c r="J151" s="37"/>
      <c r="K151" s="40">
        <v>0.5</v>
      </c>
      <c r="L151" s="37"/>
      <c r="M151" s="40">
        <v>6</v>
      </c>
      <c r="N151" s="40">
        <v>6</v>
      </c>
      <c r="O151" s="40">
        <v>1995</v>
      </c>
      <c r="P151" s="40" t="s">
        <v>249</v>
      </c>
      <c r="Q151" s="37"/>
      <c r="R151" s="37">
        <v>200</v>
      </c>
      <c r="S151" s="37"/>
      <c r="T151" s="37" t="s">
        <v>240</v>
      </c>
      <c r="U151" s="14"/>
      <c r="V151" s="46"/>
      <c r="W151" s="8"/>
      <c r="X151" s="8"/>
      <c r="Y151" s="8"/>
      <c r="Z151" s="8"/>
      <c r="AA151" s="8"/>
      <c r="AB151" s="8"/>
    </row>
    <row r="152" s="5" customFormat="1" ht="72" customHeight="1" spans="1:28">
      <c r="A152" s="10">
        <v>27</v>
      </c>
      <c r="B152" s="40" t="s">
        <v>295</v>
      </c>
      <c r="C152" s="37"/>
      <c r="D152" s="37" t="s">
        <v>247</v>
      </c>
      <c r="E152" s="40" t="s">
        <v>296</v>
      </c>
      <c r="F152" s="40">
        <v>48</v>
      </c>
      <c r="G152" s="37"/>
      <c r="H152" s="37"/>
      <c r="I152" s="43">
        <v>2</v>
      </c>
      <c r="J152" s="37"/>
      <c r="K152" s="40">
        <v>0.38</v>
      </c>
      <c r="L152" s="37"/>
      <c r="M152" s="40">
        <v>6</v>
      </c>
      <c r="N152" s="40">
        <v>6</v>
      </c>
      <c r="O152" s="40">
        <v>1989</v>
      </c>
      <c r="P152" s="40" t="s">
        <v>249</v>
      </c>
      <c r="Q152" s="37"/>
      <c r="R152" s="37">
        <v>80</v>
      </c>
      <c r="S152" s="37"/>
      <c r="T152" s="37" t="s">
        <v>240</v>
      </c>
      <c r="U152" s="14"/>
      <c r="V152" s="46"/>
      <c r="W152" s="8"/>
      <c r="X152" s="8"/>
      <c r="Y152" s="8"/>
      <c r="Z152" s="8"/>
      <c r="AA152" s="8"/>
      <c r="AB152" s="8"/>
    </row>
    <row r="153" s="5" customFormat="1" ht="72" customHeight="1" spans="1:28">
      <c r="A153" s="10">
        <v>28</v>
      </c>
      <c r="B153" s="40" t="s">
        <v>297</v>
      </c>
      <c r="C153" s="37" t="s">
        <v>298</v>
      </c>
      <c r="D153" s="37" t="s">
        <v>247</v>
      </c>
      <c r="E153" s="40" t="s">
        <v>289</v>
      </c>
      <c r="F153" s="40">
        <v>120</v>
      </c>
      <c r="G153" s="37">
        <v>0</v>
      </c>
      <c r="H153" s="37">
        <v>480</v>
      </c>
      <c r="I153" s="43">
        <v>4</v>
      </c>
      <c r="J153" s="37">
        <v>16</v>
      </c>
      <c r="K153" s="40">
        <v>1</v>
      </c>
      <c r="L153" s="37">
        <v>4.1</v>
      </c>
      <c r="M153" s="40">
        <v>12</v>
      </c>
      <c r="N153" s="40">
        <v>12</v>
      </c>
      <c r="O153" s="40">
        <v>1993</v>
      </c>
      <c r="P153" s="40" t="s">
        <v>249</v>
      </c>
      <c r="Q153" s="37" t="s">
        <v>299</v>
      </c>
      <c r="R153" s="37">
        <v>650</v>
      </c>
      <c r="S153" s="37">
        <v>1800</v>
      </c>
      <c r="T153" s="37" t="s">
        <v>286</v>
      </c>
      <c r="U153" s="14"/>
      <c r="V153" s="46"/>
      <c r="W153" s="8"/>
      <c r="X153" s="8"/>
      <c r="Y153" s="8"/>
      <c r="Z153" s="8"/>
      <c r="AA153" s="8"/>
      <c r="AB153" s="8"/>
    </row>
    <row r="154" s="5" customFormat="1" ht="72" customHeight="1" spans="1:28">
      <c r="A154" s="10">
        <v>29</v>
      </c>
      <c r="B154" s="40" t="s">
        <v>300</v>
      </c>
      <c r="C154" s="37"/>
      <c r="D154" s="37" t="s">
        <v>247</v>
      </c>
      <c r="E154" s="40" t="s">
        <v>289</v>
      </c>
      <c r="F154" s="40">
        <v>150</v>
      </c>
      <c r="G154" s="37"/>
      <c r="H154" s="37"/>
      <c r="I154" s="43">
        <v>5</v>
      </c>
      <c r="J154" s="37"/>
      <c r="K154" s="40">
        <v>1.3</v>
      </c>
      <c r="L154" s="37"/>
      <c r="M154" s="40">
        <v>15</v>
      </c>
      <c r="N154" s="40">
        <v>15</v>
      </c>
      <c r="O154" s="40">
        <v>1990</v>
      </c>
      <c r="P154" s="40" t="s">
        <v>249</v>
      </c>
      <c r="Q154" s="37"/>
      <c r="R154" s="37">
        <v>120</v>
      </c>
      <c r="S154" s="37"/>
      <c r="T154" s="37" t="s">
        <v>240</v>
      </c>
      <c r="U154" s="14"/>
      <c r="V154" s="46"/>
      <c r="W154" s="8"/>
      <c r="X154" s="8"/>
      <c r="Y154" s="8"/>
      <c r="Z154" s="8"/>
      <c r="AA154" s="8"/>
      <c r="AB154" s="8"/>
    </row>
    <row r="155" s="5" customFormat="1" ht="72" customHeight="1" spans="1:28">
      <c r="A155" s="10">
        <v>30</v>
      </c>
      <c r="B155" s="40" t="s">
        <v>301</v>
      </c>
      <c r="C155" s="37"/>
      <c r="D155" s="37" t="s">
        <v>247</v>
      </c>
      <c r="E155" s="40" t="s">
        <v>289</v>
      </c>
      <c r="F155" s="37">
        <v>90</v>
      </c>
      <c r="G155" s="37"/>
      <c r="H155" s="37"/>
      <c r="I155" s="43">
        <v>3</v>
      </c>
      <c r="J155" s="37"/>
      <c r="K155" s="40">
        <v>0.8</v>
      </c>
      <c r="L155" s="37"/>
      <c r="M155" s="40">
        <v>9</v>
      </c>
      <c r="N155" s="40">
        <v>9</v>
      </c>
      <c r="O155" s="40">
        <v>1998</v>
      </c>
      <c r="P155" s="40" t="s">
        <v>249</v>
      </c>
      <c r="Q155" s="37"/>
      <c r="R155" s="37">
        <v>280</v>
      </c>
      <c r="S155" s="37"/>
      <c r="T155" s="37" t="s">
        <v>240</v>
      </c>
      <c r="U155" s="14"/>
      <c r="V155" s="46"/>
      <c r="W155" s="8"/>
      <c r="X155" s="8"/>
      <c r="Y155" s="8"/>
      <c r="Z155" s="8"/>
      <c r="AA155" s="8"/>
      <c r="AB155" s="8"/>
    </row>
    <row r="156" s="5" customFormat="1" ht="72" customHeight="1" spans="1:28">
      <c r="A156" s="10">
        <v>31</v>
      </c>
      <c r="B156" s="40" t="s">
        <v>302</v>
      </c>
      <c r="C156" s="37"/>
      <c r="D156" s="37" t="s">
        <v>247</v>
      </c>
      <c r="E156" s="40" t="s">
        <v>303</v>
      </c>
      <c r="F156" s="37">
        <v>120</v>
      </c>
      <c r="G156" s="37"/>
      <c r="H156" s="37"/>
      <c r="I156" s="43">
        <v>4</v>
      </c>
      <c r="J156" s="37"/>
      <c r="K156" s="40">
        <v>1</v>
      </c>
      <c r="L156" s="37"/>
      <c r="M156" s="40">
        <v>12</v>
      </c>
      <c r="N156" s="40">
        <v>12</v>
      </c>
      <c r="O156" s="40">
        <v>1995</v>
      </c>
      <c r="P156" s="40" t="s">
        <v>249</v>
      </c>
      <c r="Q156" s="37"/>
      <c r="R156" s="37">
        <v>750</v>
      </c>
      <c r="S156" s="37"/>
      <c r="T156" s="37" t="s">
        <v>240</v>
      </c>
      <c r="U156" s="14"/>
      <c r="V156" s="46"/>
      <c r="W156" s="8"/>
      <c r="X156" s="8"/>
      <c r="Y156" s="8"/>
      <c r="Z156" s="8"/>
      <c r="AA156" s="8"/>
      <c r="AB156" s="8"/>
    </row>
    <row r="157" s="5" customFormat="1" ht="69" customHeight="1" spans="1:28">
      <c r="A157" s="10">
        <v>32</v>
      </c>
      <c r="B157" s="40" t="s">
        <v>304</v>
      </c>
      <c r="C157" s="37" t="s">
        <v>305</v>
      </c>
      <c r="D157" s="37" t="s">
        <v>247</v>
      </c>
      <c r="E157" s="40" t="s">
        <v>289</v>
      </c>
      <c r="F157" s="37">
        <v>240</v>
      </c>
      <c r="G157" s="37">
        <v>0</v>
      </c>
      <c r="H157" s="37">
        <v>324</v>
      </c>
      <c r="I157" s="37">
        <v>8</v>
      </c>
      <c r="J157" s="37">
        <v>12</v>
      </c>
      <c r="K157" s="40">
        <v>2.3</v>
      </c>
      <c r="L157" s="37">
        <v>3.7</v>
      </c>
      <c r="M157" s="37">
        <v>24</v>
      </c>
      <c r="N157" s="37">
        <v>24</v>
      </c>
      <c r="O157" s="37">
        <v>2000</v>
      </c>
      <c r="P157" s="40" t="s">
        <v>290</v>
      </c>
      <c r="Q157" s="37" t="s">
        <v>250</v>
      </c>
      <c r="R157" s="37">
        <v>320</v>
      </c>
      <c r="S157" s="37">
        <v>580</v>
      </c>
      <c r="T157" s="37" t="s">
        <v>240</v>
      </c>
      <c r="U157" s="14"/>
      <c r="V157" s="46"/>
      <c r="W157" s="8"/>
      <c r="X157" s="8"/>
      <c r="Y157" s="8"/>
      <c r="Z157" s="8"/>
      <c r="AA157" s="8"/>
      <c r="AB157" s="8"/>
    </row>
    <row r="158" s="5" customFormat="1" ht="69" customHeight="1" spans="1:28">
      <c r="A158" s="10">
        <v>33</v>
      </c>
      <c r="B158" s="40" t="s">
        <v>306</v>
      </c>
      <c r="C158" s="37"/>
      <c r="D158" s="37" t="s">
        <v>247</v>
      </c>
      <c r="E158" s="40" t="s">
        <v>289</v>
      </c>
      <c r="F158" s="37">
        <v>60</v>
      </c>
      <c r="G158" s="37"/>
      <c r="H158" s="37"/>
      <c r="I158" s="37">
        <v>2</v>
      </c>
      <c r="J158" s="37"/>
      <c r="K158" s="37">
        <v>0.5</v>
      </c>
      <c r="L158" s="37"/>
      <c r="M158" s="37">
        <v>6</v>
      </c>
      <c r="N158" s="37">
        <v>6</v>
      </c>
      <c r="O158" s="37">
        <v>1995</v>
      </c>
      <c r="P158" s="40" t="s">
        <v>249</v>
      </c>
      <c r="Q158" s="37"/>
      <c r="R158" s="37">
        <v>170</v>
      </c>
      <c r="S158" s="37"/>
      <c r="T158" s="37" t="s">
        <v>240</v>
      </c>
      <c r="U158" s="14"/>
      <c r="V158" s="46"/>
      <c r="W158" s="8"/>
      <c r="X158" s="8"/>
      <c r="Y158" s="8"/>
      <c r="Z158" s="8"/>
      <c r="AA158" s="8"/>
      <c r="AB158" s="8"/>
    </row>
    <row r="159" s="5" customFormat="1" ht="69" customHeight="1" spans="1:28">
      <c r="A159" s="10">
        <v>34</v>
      </c>
      <c r="B159" s="37" t="s">
        <v>307</v>
      </c>
      <c r="C159" s="37"/>
      <c r="D159" s="37" t="s">
        <v>247</v>
      </c>
      <c r="E159" s="40" t="s">
        <v>308</v>
      </c>
      <c r="F159" s="37">
        <v>24</v>
      </c>
      <c r="G159" s="37"/>
      <c r="H159" s="37"/>
      <c r="I159" s="37">
        <v>2</v>
      </c>
      <c r="J159" s="37"/>
      <c r="K159" s="37">
        <v>0.9</v>
      </c>
      <c r="L159" s="37"/>
      <c r="M159" s="37">
        <v>4</v>
      </c>
      <c r="N159" s="37">
        <v>4</v>
      </c>
      <c r="O159" s="37">
        <v>1989</v>
      </c>
      <c r="P159" s="40" t="s">
        <v>249</v>
      </c>
      <c r="Q159" s="37"/>
      <c r="R159" s="37">
        <v>90</v>
      </c>
      <c r="S159" s="37"/>
      <c r="T159" s="37" t="s">
        <v>240</v>
      </c>
      <c r="U159" s="14"/>
      <c r="V159" s="46"/>
      <c r="W159" s="8"/>
      <c r="X159" s="8"/>
      <c r="Y159" s="8"/>
      <c r="Z159" s="8"/>
      <c r="AA159" s="8"/>
      <c r="AB159" s="8"/>
    </row>
    <row r="160" s="5" customFormat="1" ht="69" customHeight="1" spans="1:28">
      <c r="A160" s="10">
        <v>35</v>
      </c>
      <c r="B160" s="40" t="s">
        <v>309</v>
      </c>
      <c r="C160" s="37" t="s">
        <v>310</v>
      </c>
      <c r="D160" s="37" t="s">
        <v>247</v>
      </c>
      <c r="E160" s="40" t="s">
        <v>296</v>
      </c>
      <c r="F160" s="40">
        <v>210</v>
      </c>
      <c r="G160" s="37">
        <v>0</v>
      </c>
      <c r="H160" s="37">
        <v>770</v>
      </c>
      <c r="I160" s="43">
        <v>6</v>
      </c>
      <c r="J160" s="37">
        <v>22</v>
      </c>
      <c r="K160" s="40">
        <v>1.8</v>
      </c>
      <c r="L160" s="37">
        <v>6.5</v>
      </c>
      <c r="M160" s="40">
        <v>21</v>
      </c>
      <c r="N160" s="40">
        <v>21</v>
      </c>
      <c r="O160" s="40">
        <v>1998</v>
      </c>
      <c r="P160" s="40" t="s">
        <v>249</v>
      </c>
      <c r="Q160" s="37" t="s">
        <v>311</v>
      </c>
      <c r="R160" s="37">
        <v>410</v>
      </c>
      <c r="S160" s="37">
        <v>1100</v>
      </c>
      <c r="T160" s="37" t="s">
        <v>286</v>
      </c>
      <c r="U160" s="14"/>
      <c r="V160" s="46"/>
      <c r="W160" s="8"/>
      <c r="X160" s="8"/>
      <c r="Y160" s="8"/>
      <c r="Z160" s="8"/>
      <c r="AA160" s="8"/>
      <c r="AB160" s="8"/>
    </row>
    <row r="161" s="5" customFormat="1" ht="69" customHeight="1" spans="1:28">
      <c r="A161" s="10">
        <v>36</v>
      </c>
      <c r="B161" s="40" t="s">
        <v>312</v>
      </c>
      <c r="C161" s="37"/>
      <c r="D161" s="37" t="s">
        <v>247</v>
      </c>
      <c r="E161" s="40" t="s">
        <v>296</v>
      </c>
      <c r="F161" s="40">
        <v>200</v>
      </c>
      <c r="G161" s="37"/>
      <c r="H161" s="37"/>
      <c r="I161" s="43">
        <v>4</v>
      </c>
      <c r="J161" s="37"/>
      <c r="K161" s="40">
        <v>1.7</v>
      </c>
      <c r="L161" s="37"/>
      <c r="M161" s="40">
        <v>20</v>
      </c>
      <c r="N161" s="40">
        <v>20</v>
      </c>
      <c r="O161" s="40">
        <v>1997</v>
      </c>
      <c r="P161" s="40" t="s">
        <v>290</v>
      </c>
      <c r="Q161" s="37"/>
      <c r="R161" s="37">
        <v>300</v>
      </c>
      <c r="S161" s="37"/>
      <c r="T161" s="37" t="s">
        <v>240</v>
      </c>
      <c r="U161" s="14"/>
      <c r="V161" s="46"/>
      <c r="W161" s="8"/>
      <c r="X161" s="8"/>
      <c r="Y161" s="8"/>
      <c r="Z161" s="8"/>
      <c r="AA161" s="8"/>
      <c r="AB161" s="8"/>
    </row>
    <row r="162" s="5" customFormat="1" ht="69" customHeight="1" spans="1:28">
      <c r="A162" s="10">
        <v>37</v>
      </c>
      <c r="B162" s="40" t="s">
        <v>313</v>
      </c>
      <c r="C162" s="37"/>
      <c r="D162" s="37" t="s">
        <v>247</v>
      </c>
      <c r="E162" s="40" t="s">
        <v>296</v>
      </c>
      <c r="F162" s="40">
        <v>60</v>
      </c>
      <c r="G162" s="37"/>
      <c r="H162" s="37"/>
      <c r="I162" s="43">
        <v>2</v>
      </c>
      <c r="J162" s="37"/>
      <c r="K162" s="40">
        <v>0.5</v>
      </c>
      <c r="L162" s="37"/>
      <c r="M162" s="40">
        <v>6</v>
      </c>
      <c r="N162" s="40">
        <v>6</v>
      </c>
      <c r="O162" s="40">
        <v>1999</v>
      </c>
      <c r="P162" s="40" t="s">
        <v>249</v>
      </c>
      <c r="Q162" s="37"/>
      <c r="R162" s="37">
        <v>70</v>
      </c>
      <c r="S162" s="37"/>
      <c r="T162" s="37" t="s">
        <v>240</v>
      </c>
      <c r="U162" s="14"/>
      <c r="V162" s="46"/>
      <c r="W162" s="8"/>
      <c r="X162" s="8"/>
      <c r="Y162" s="8"/>
      <c r="Z162" s="8"/>
      <c r="AA162" s="8"/>
      <c r="AB162" s="8"/>
    </row>
    <row r="163" s="5" customFormat="1" ht="69" customHeight="1" spans="1:28">
      <c r="A163" s="10">
        <v>38</v>
      </c>
      <c r="B163" s="40" t="s">
        <v>314</v>
      </c>
      <c r="C163" s="37"/>
      <c r="D163" s="37" t="s">
        <v>247</v>
      </c>
      <c r="E163" s="40" t="s">
        <v>303</v>
      </c>
      <c r="F163" s="40">
        <v>210</v>
      </c>
      <c r="G163" s="37"/>
      <c r="H163" s="37"/>
      <c r="I163" s="43">
        <v>7</v>
      </c>
      <c r="J163" s="37"/>
      <c r="K163" s="40">
        <v>1.8</v>
      </c>
      <c r="L163" s="37"/>
      <c r="M163" s="40">
        <v>21</v>
      </c>
      <c r="N163" s="40">
        <v>21</v>
      </c>
      <c r="O163" s="40">
        <v>2000</v>
      </c>
      <c r="P163" s="40" t="s">
        <v>290</v>
      </c>
      <c r="Q163" s="37"/>
      <c r="R163" s="37">
        <v>220</v>
      </c>
      <c r="S163" s="37"/>
      <c r="T163" s="37" t="s">
        <v>240</v>
      </c>
      <c r="U163" s="14"/>
      <c r="V163" s="46"/>
      <c r="W163" s="8"/>
      <c r="X163" s="8"/>
      <c r="Y163" s="8"/>
      <c r="Z163" s="8"/>
      <c r="AA163" s="8"/>
      <c r="AB163" s="8"/>
    </row>
    <row r="164" s="5" customFormat="1" ht="69" customHeight="1" spans="1:28">
      <c r="A164" s="10">
        <v>39</v>
      </c>
      <c r="B164" s="40" t="s">
        <v>315</v>
      </c>
      <c r="C164" s="37"/>
      <c r="D164" s="37" t="s">
        <v>247</v>
      </c>
      <c r="E164" s="40" t="s">
        <v>303</v>
      </c>
      <c r="F164" s="40">
        <v>90</v>
      </c>
      <c r="G164" s="37"/>
      <c r="H164" s="37"/>
      <c r="I164" s="43">
        <v>3</v>
      </c>
      <c r="J164" s="37"/>
      <c r="K164" s="40">
        <v>0.7</v>
      </c>
      <c r="L164" s="37"/>
      <c r="M164" s="40">
        <v>9</v>
      </c>
      <c r="N164" s="40">
        <v>9</v>
      </c>
      <c r="O164" s="40">
        <v>1998</v>
      </c>
      <c r="P164" s="40" t="s">
        <v>249</v>
      </c>
      <c r="Q164" s="37"/>
      <c r="R164" s="37">
        <v>100</v>
      </c>
      <c r="S164" s="37"/>
      <c r="T164" s="37" t="s">
        <v>240</v>
      </c>
      <c r="U164" s="14"/>
      <c r="V164" s="46"/>
      <c r="W164" s="8"/>
      <c r="X164" s="8"/>
      <c r="Y164" s="8"/>
      <c r="Z164" s="8"/>
      <c r="AA164" s="8"/>
      <c r="AB164" s="8"/>
    </row>
    <row r="165" s="5" customFormat="1" ht="72" customHeight="1" spans="1:28">
      <c r="A165" s="10">
        <v>40</v>
      </c>
      <c r="B165" s="40" t="s">
        <v>316</v>
      </c>
      <c r="C165" s="37" t="s">
        <v>317</v>
      </c>
      <c r="D165" s="37" t="s">
        <v>247</v>
      </c>
      <c r="E165" s="40" t="s">
        <v>318</v>
      </c>
      <c r="F165" s="40">
        <v>90</v>
      </c>
      <c r="G165" s="37">
        <v>0</v>
      </c>
      <c r="H165" s="37">
        <v>150</v>
      </c>
      <c r="I165" s="43">
        <v>5</v>
      </c>
      <c r="J165" s="37">
        <v>7</v>
      </c>
      <c r="K165" s="40">
        <v>0.8</v>
      </c>
      <c r="L165" s="37">
        <v>1.3</v>
      </c>
      <c r="M165" s="40">
        <v>9</v>
      </c>
      <c r="N165" s="40">
        <v>9</v>
      </c>
      <c r="O165" s="40">
        <v>1998</v>
      </c>
      <c r="P165" s="40" t="s">
        <v>249</v>
      </c>
      <c r="Q165" s="37" t="s">
        <v>250</v>
      </c>
      <c r="R165" s="37">
        <v>300</v>
      </c>
      <c r="S165" s="37">
        <v>560</v>
      </c>
      <c r="T165" s="37" t="s">
        <v>240</v>
      </c>
      <c r="U165" s="14"/>
      <c r="V165" s="46"/>
      <c r="W165" s="8"/>
      <c r="X165" s="8"/>
      <c r="Y165" s="8"/>
      <c r="Z165" s="8"/>
      <c r="AA165" s="8"/>
      <c r="AB165" s="8"/>
    </row>
    <row r="166" s="5" customFormat="1" ht="72" customHeight="1" spans="1:28">
      <c r="A166" s="10">
        <v>41</v>
      </c>
      <c r="B166" s="40" t="s">
        <v>319</v>
      </c>
      <c r="C166" s="37"/>
      <c r="D166" s="37" t="s">
        <v>247</v>
      </c>
      <c r="E166" s="40" t="s">
        <v>318</v>
      </c>
      <c r="F166" s="40">
        <v>60</v>
      </c>
      <c r="G166" s="37"/>
      <c r="H166" s="37"/>
      <c r="I166" s="43">
        <v>2</v>
      </c>
      <c r="J166" s="37"/>
      <c r="K166" s="40">
        <v>0.5</v>
      </c>
      <c r="L166" s="37"/>
      <c r="M166" s="40">
        <v>6</v>
      </c>
      <c r="N166" s="40">
        <v>6</v>
      </c>
      <c r="O166" s="40">
        <v>1996</v>
      </c>
      <c r="P166" s="40" t="s">
        <v>249</v>
      </c>
      <c r="Q166" s="37"/>
      <c r="R166" s="37">
        <v>260</v>
      </c>
      <c r="S166" s="37"/>
      <c r="T166" s="37" t="s">
        <v>240</v>
      </c>
      <c r="U166" s="14"/>
      <c r="V166" s="46"/>
      <c r="W166" s="8"/>
      <c r="X166" s="8"/>
      <c r="Y166" s="8"/>
      <c r="Z166" s="8"/>
      <c r="AA166" s="8"/>
      <c r="AB166" s="8"/>
    </row>
    <row r="167" s="5" customFormat="1" ht="72" customHeight="1" spans="1:28">
      <c r="A167" s="10">
        <v>42</v>
      </c>
      <c r="B167" s="40" t="s">
        <v>320</v>
      </c>
      <c r="C167" s="37" t="s">
        <v>321</v>
      </c>
      <c r="D167" s="37" t="s">
        <v>247</v>
      </c>
      <c r="E167" s="40" t="s">
        <v>303</v>
      </c>
      <c r="F167" s="37">
        <v>96</v>
      </c>
      <c r="G167" s="37">
        <v>0</v>
      </c>
      <c r="H167" s="37">
        <v>296</v>
      </c>
      <c r="I167" s="37">
        <v>5</v>
      </c>
      <c r="J167" s="37">
        <v>12</v>
      </c>
      <c r="K167" s="40">
        <v>0.82</v>
      </c>
      <c r="L167" s="37">
        <v>2.57</v>
      </c>
      <c r="M167" s="37">
        <v>12</v>
      </c>
      <c r="N167" s="37">
        <v>12</v>
      </c>
      <c r="O167" s="37">
        <v>1991</v>
      </c>
      <c r="P167" s="40" t="s">
        <v>249</v>
      </c>
      <c r="Q167" s="37" t="s">
        <v>250</v>
      </c>
      <c r="R167" s="37">
        <v>180</v>
      </c>
      <c r="S167" s="37">
        <v>770</v>
      </c>
      <c r="T167" s="37" t="s">
        <v>240</v>
      </c>
      <c r="U167" s="14"/>
      <c r="V167" s="46"/>
      <c r="W167" s="8"/>
      <c r="X167" s="8"/>
      <c r="Y167" s="8"/>
      <c r="Z167" s="8"/>
      <c r="AA167" s="8"/>
      <c r="AB167" s="8"/>
    </row>
    <row r="168" s="5" customFormat="1" ht="72" customHeight="1" spans="1:28">
      <c r="A168" s="10">
        <v>43</v>
      </c>
      <c r="B168" s="40" t="s">
        <v>272</v>
      </c>
      <c r="C168" s="37"/>
      <c r="D168" s="37" t="s">
        <v>247</v>
      </c>
      <c r="E168" s="40" t="s">
        <v>289</v>
      </c>
      <c r="F168" s="37">
        <v>50</v>
      </c>
      <c r="G168" s="37"/>
      <c r="H168" s="37"/>
      <c r="I168" s="37">
        <v>2</v>
      </c>
      <c r="J168" s="37"/>
      <c r="K168" s="40">
        <v>0.45</v>
      </c>
      <c r="L168" s="37"/>
      <c r="M168" s="37">
        <v>5</v>
      </c>
      <c r="N168" s="37">
        <v>5</v>
      </c>
      <c r="O168" s="37">
        <v>1999</v>
      </c>
      <c r="P168" s="40" t="s">
        <v>249</v>
      </c>
      <c r="Q168" s="37"/>
      <c r="R168" s="37">
        <v>170</v>
      </c>
      <c r="S168" s="37"/>
      <c r="T168" s="37" t="s">
        <v>240</v>
      </c>
      <c r="U168" s="14"/>
      <c r="V168" s="46"/>
      <c r="W168" s="8"/>
      <c r="X168" s="8"/>
      <c r="Y168" s="8"/>
      <c r="Z168" s="8"/>
      <c r="AA168" s="8"/>
      <c r="AB168" s="8"/>
    </row>
    <row r="169" s="5" customFormat="1" ht="72" customHeight="1" spans="1:28">
      <c r="A169" s="10">
        <v>44</v>
      </c>
      <c r="B169" s="40" t="s">
        <v>322</v>
      </c>
      <c r="C169" s="37"/>
      <c r="D169" s="37" t="s">
        <v>247</v>
      </c>
      <c r="E169" s="40" t="s">
        <v>303</v>
      </c>
      <c r="F169" s="40">
        <v>90</v>
      </c>
      <c r="G169" s="37"/>
      <c r="H169" s="37"/>
      <c r="I169" s="43">
        <v>3</v>
      </c>
      <c r="J169" s="37"/>
      <c r="K169" s="40">
        <v>0.8</v>
      </c>
      <c r="L169" s="37"/>
      <c r="M169" s="40">
        <v>9</v>
      </c>
      <c r="N169" s="40">
        <v>9</v>
      </c>
      <c r="O169" s="40">
        <v>1995</v>
      </c>
      <c r="P169" s="40" t="s">
        <v>249</v>
      </c>
      <c r="Q169" s="37"/>
      <c r="R169" s="37">
        <v>240</v>
      </c>
      <c r="S169" s="37"/>
      <c r="T169" s="37" t="s">
        <v>240</v>
      </c>
      <c r="U169" s="14"/>
      <c r="V169" s="46"/>
      <c r="W169" s="8"/>
      <c r="X169" s="8"/>
      <c r="Y169" s="8"/>
      <c r="Z169" s="8"/>
      <c r="AA169" s="8"/>
      <c r="AB169" s="8"/>
    </row>
    <row r="170" s="5" customFormat="1" ht="72" customHeight="1" spans="1:28">
      <c r="A170" s="10">
        <v>45</v>
      </c>
      <c r="B170" s="40" t="s">
        <v>323</v>
      </c>
      <c r="C170" s="37"/>
      <c r="D170" s="37" t="s">
        <v>247</v>
      </c>
      <c r="E170" s="40" t="s">
        <v>303</v>
      </c>
      <c r="F170" s="40">
        <v>60</v>
      </c>
      <c r="G170" s="37"/>
      <c r="H170" s="37"/>
      <c r="I170" s="43">
        <v>2</v>
      </c>
      <c r="J170" s="37"/>
      <c r="K170" s="40">
        <v>0.5</v>
      </c>
      <c r="L170" s="37"/>
      <c r="M170" s="40">
        <v>6</v>
      </c>
      <c r="N170" s="40">
        <v>6</v>
      </c>
      <c r="O170" s="40">
        <v>1996</v>
      </c>
      <c r="P170" s="40" t="s">
        <v>249</v>
      </c>
      <c r="Q170" s="37"/>
      <c r="R170" s="37">
        <v>180</v>
      </c>
      <c r="S170" s="37"/>
      <c r="T170" s="37" t="s">
        <v>240</v>
      </c>
      <c r="U170" s="14"/>
      <c r="V170" s="46"/>
      <c r="W170" s="8"/>
      <c r="X170" s="8"/>
      <c r="Y170" s="8"/>
      <c r="Z170" s="8"/>
      <c r="AA170" s="8"/>
      <c r="AB170" s="8"/>
    </row>
    <row r="171" s="5" customFormat="1" ht="108" customHeight="1" spans="1:28">
      <c r="A171" s="10">
        <v>46</v>
      </c>
      <c r="B171" s="40" t="s">
        <v>324</v>
      </c>
      <c r="C171" s="37" t="s">
        <v>325</v>
      </c>
      <c r="D171" s="37" t="s">
        <v>247</v>
      </c>
      <c r="E171" s="40" t="s">
        <v>303</v>
      </c>
      <c r="F171" s="40">
        <v>120</v>
      </c>
      <c r="G171" s="37">
        <v>0</v>
      </c>
      <c r="H171" s="40">
        <v>120</v>
      </c>
      <c r="I171" s="43">
        <v>4</v>
      </c>
      <c r="J171" s="37">
        <v>4</v>
      </c>
      <c r="K171" s="40">
        <v>1</v>
      </c>
      <c r="L171" s="37">
        <v>1</v>
      </c>
      <c r="M171" s="40">
        <v>12</v>
      </c>
      <c r="N171" s="40">
        <v>12</v>
      </c>
      <c r="O171" s="40">
        <v>1995</v>
      </c>
      <c r="P171" s="40" t="s">
        <v>249</v>
      </c>
      <c r="Q171" s="37" t="s">
        <v>250</v>
      </c>
      <c r="R171" s="37">
        <v>380</v>
      </c>
      <c r="S171" s="37">
        <v>380</v>
      </c>
      <c r="T171" s="37" t="s">
        <v>240</v>
      </c>
      <c r="U171" s="14"/>
      <c r="V171" s="46"/>
      <c r="W171" s="8"/>
      <c r="X171" s="8"/>
      <c r="Y171" s="8"/>
      <c r="Z171" s="8"/>
      <c r="AA171" s="8"/>
      <c r="AB171" s="8"/>
    </row>
    <row r="172" s="5" customFormat="1" ht="75" customHeight="1" spans="1:28">
      <c r="A172" s="10">
        <v>47</v>
      </c>
      <c r="B172" s="40" t="s">
        <v>326</v>
      </c>
      <c r="C172" s="37" t="s">
        <v>327</v>
      </c>
      <c r="D172" s="37" t="s">
        <v>247</v>
      </c>
      <c r="E172" s="40" t="s">
        <v>289</v>
      </c>
      <c r="F172" s="37">
        <v>60</v>
      </c>
      <c r="G172" s="37">
        <v>0</v>
      </c>
      <c r="H172" s="37">
        <v>132</v>
      </c>
      <c r="I172" s="43">
        <v>2</v>
      </c>
      <c r="J172" s="37">
        <v>5</v>
      </c>
      <c r="K172" s="40">
        <v>0.5</v>
      </c>
      <c r="L172" s="37">
        <v>1.2</v>
      </c>
      <c r="M172" s="40">
        <v>6</v>
      </c>
      <c r="N172" s="40">
        <v>6</v>
      </c>
      <c r="O172" s="40">
        <v>1998</v>
      </c>
      <c r="P172" s="40" t="s">
        <v>249</v>
      </c>
      <c r="Q172" s="37" t="s">
        <v>328</v>
      </c>
      <c r="R172" s="37">
        <v>200</v>
      </c>
      <c r="S172" s="37">
        <v>500</v>
      </c>
      <c r="T172" s="37" t="s">
        <v>240</v>
      </c>
      <c r="U172" s="14"/>
      <c r="V172" s="46"/>
      <c r="W172" s="8"/>
      <c r="X172" s="8"/>
      <c r="Y172" s="8"/>
      <c r="Z172" s="8"/>
      <c r="AA172" s="8"/>
      <c r="AB172" s="8"/>
    </row>
    <row r="173" s="5" customFormat="1" ht="75" customHeight="1" spans="1:28">
      <c r="A173" s="10">
        <v>48</v>
      </c>
      <c r="B173" s="40" t="s">
        <v>329</v>
      </c>
      <c r="C173" s="37"/>
      <c r="D173" s="37" t="s">
        <v>247</v>
      </c>
      <c r="E173" s="40" t="s">
        <v>303</v>
      </c>
      <c r="F173" s="37">
        <v>72</v>
      </c>
      <c r="G173" s="37"/>
      <c r="H173" s="37"/>
      <c r="I173" s="43">
        <v>3</v>
      </c>
      <c r="J173" s="37"/>
      <c r="K173" s="40">
        <v>0.7</v>
      </c>
      <c r="L173" s="37"/>
      <c r="M173" s="40">
        <v>9</v>
      </c>
      <c r="N173" s="40">
        <v>9</v>
      </c>
      <c r="O173" s="40">
        <v>1999</v>
      </c>
      <c r="P173" s="40" t="s">
        <v>249</v>
      </c>
      <c r="Q173" s="37"/>
      <c r="R173" s="37">
        <v>300</v>
      </c>
      <c r="S173" s="37"/>
      <c r="T173" s="37" t="s">
        <v>286</v>
      </c>
      <c r="U173" s="14"/>
      <c r="V173" s="46"/>
      <c r="W173" s="8"/>
      <c r="X173" s="8"/>
      <c r="Y173" s="8"/>
      <c r="Z173" s="8"/>
      <c r="AA173" s="8"/>
      <c r="AB173" s="8"/>
    </row>
    <row r="174" s="5" customFormat="1" ht="108" customHeight="1" spans="1:28">
      <c r="A174" s="10">
        <v>49</v>
      </c>
      <c r="B174" s="40" t="s">
        <v>330</v>
      </c>
      <c r="C174" s="37" t="s">
        <v>331</v>
      </c>
      <c r="D174" s="37" t="s">
        <v>247</v>
      </c>
      <c r="E174" s="40" t="s">
        <v>332</v>
      </c>
      <c r="F174" s="37">
        <v>108</v>
      </c>
      <c r="G174" s="37">
        <v>0</v>
      </c>
      <c r="H174" s="37">
        <v>108</v>
      </c>
      <c r="I174" s="43">
        <v>3</v>
      </c>
      <c r="J174" s="37">
        <v>3</v>
      </c>
      <c r="K174" s="40">
        <v>2</v>
      </c>
      <c r="L174" s="37">
        <v>2</v>
      </c>
      <c r="M174" s="37">
        <v>9</v>
      </c>
      <c r="N174" s="37">
        <v>9</v>
      </c>
      <c r="O174" s="40">
        <v>2000</v>
      </c>
      <c r="P174" s="40" t="s">
        <v>249</v>
      </c>
      <c r="Q174" s="37" t="s">
        <v>275</v>
      </c>
      <c r="R174" s="37">
        <v>580</v>
      </c>
      <c r="S174" s="37">
        <v>580</v>
      </c>
      <c r="T174" s="37" t="s">
        <v>240</v>
      </c>
      <c r="U174" s="14"/>
      <c r="V174" s="46"/>
      <c r="W174" s="8"/>
      <c r="X174" s="8"/>
      <c r="Y174" s="8"/>
      <c r="Z174" s="8"/>
      <c r="AA174" s="8"/>
      <c r="AB174" s="8"/>
    </row>
    <row r="175" s="5" customFormat="1" ht="72" customHeight="1" spans="1:28">
      <c r="A175" s="10">
        <v>50</v>
      </c>
      <c r="B175" s="40" t="s">
        <v>333</v>
      </c>
      <c r="C175" s="37" t="s">
        <v>334</v>
      </c>
      <c r="D175" s="37" t="s">
        <v>247</v>
      </c>
      <c r="E175" s="40" t="s">
        <v>296</v>
      </c>
      <c r="F175" s="43">
        <v>220</v>
      </c>
      <c r="G175" s="37">
        <v>0</v>
      </c>
      <c r="H175" s="37">
        <v>340</v>
      </c>
      <c r="I175" s="43">
        <v>220</v>
      </c>
      <c r="J175" s="37">
        <v>226</v>
      </c>
      <c r="K175" s="40">
        <v>2</v>
      </c>
      <c r="L175" s="37">
        <v>3</v>
      </c>
      <c r="M175" s="40">
        <v>220</v>
      </c>
      <c r="N175" s="40">
        <v>220</v>
      </c>
      <c r="O175" s="40" t="s">
        <v>335</v>
      </c>
      <c r="P175" s="40" t="s">
        <v>336</v>
      </c>
      <c r="Q175" s="37" t="s">
        <v>250</v>
      </c>
      <c r="R175" s="37">
        <v>1280</v>
      </c>
      <c r="S175" s="37">
        <v>2360</v>
      </c>
      <c r="T175" s="37" t="s">
        <v>240</v>
      </c>
      <c r="U175" s="14"/>
      <c r="V175" s="46"/>
      <c r="W175" s="8"/>
      <c r="X175" s="8"/>
      <c r="Y175" s="8"/>
      <c r="Z175" s="8"/>
      <c r="AA175" s="8"/>
      <c r="AB175" s="8"/>
    </row>
    <row r="176" s="5" customFormat="1" ht="72" customHeight="1" spans="1:28">
      <c r="A176" s="10">
        <v>51</v>
      </c>
      <c r="B176" s="40" t="s">
        <v>337</v>
      </c>
      <c r="C176" s="37"/>
      <c r="D176" s="37" t="s">
        <v>247</v>
      </c>
      <c r="E176" s="40" t="s">
        <v>296</v>
      </c>
      <c r="F176" s="40">
        <v>60</v>
      </c>
      <c r="G176" s="37"/>
      <c r="H176" s="37"/>
      <c r="I176" s="43">
        <v>4</v>
      </c>
      <c r="J176" s="37"/>
      <c r="K176" s="40">
        <v>0.5</v>
      </c>
      <c r="L176" s="37"/>
      <c r="M176" s="40">
        <v>6</v>
      </c>
      <c r="N176" s="40">
        <v>6</v>
      </c>
      <c r="O176" s="40">
        <v>2000</v>
      </c>
      <c r="P176" s="40" t="s">
        <v>249</v>
      </c>
      <c r="Q176" s="37"/>
      <c r="R176" s="37">
        <v>560</v>
      </c>
      <c r="S176" s="37"/>
      <c r="T176" s="37" t="s">
        <v>240</v>
      </c>
      <c r="U176" s="14"/>
      <c r="V176" s="46"/>
      <c r="W176" s="8"/>
      <c r="X176" s="8"/>
      <c r="Y176" s="8"/>
      <c r="Z176" s="8"/>
      <c r="AA176" s="8"/>
      <c r="AB176" s="8"/>
    </row>
    <row r="177" s="5" customFormat="1" ht="72" customHeight="1" spans="1:28">
      <c r="A177" s="10">
        <v>52</v>
      </c>
      <c r="B177" s="40" t="s">
        <v>338</v>
      </c>
      <c r="C177" s="37"/>
      <c r="D177" s="37" t="s">
        <v>247</v>
      </c>
      <c r="E177" s="40" t="s">
        <v>318</v>
      </c>
      <c r="F177" s="40">
        <v>60</v>
      </c>
      <c r="G177" s="37"/>
      <c r="H177" s="37"/>
      <c r="I177" s="43">
        <v>2</v>
      </c>
      <c r="J177" s="37"/>
      <c r="K177" s="40">
        <v>0.5</v>
      </c>
      <c r="L177" s="37"/>
      <c r="M177" s="40">
        <v>6</v>
      </c>
      <c r="N177" s="40">
        <v>6</v>
      </c>
      <c r="O177" s="40">
        <v>1999</v>
      </c>
      <c r="P177" s="40" t="s">
        <v>249</v>
      </c>
      <c r="Q177" s="37"/>
      <c r="R177" s="37">
        <v>520</v>
      </c>
      <c r="S177" s="37"/>
      <c r="T177" s="37" t="s">
        <v>240</v>
      </c>
      <c r="U177" s="14"/>
      <c r="V177" s="46"/>
      <c r="W177" s="8"/>
      <c r="X177" s="8"/>
      <c r="Y177" s="8"/>
      <c r="Z177" s="8"/>
      <c r="AA177" s="8"/>
      <c r="AB177" s="8"/>
    </row>
    <row r="178" s="5" customFormat="1" ht="72" customHeight="1" spans="1:28">
      <c r="A178" s="10">
        <v>53</v>
      </c>
      <c r="B178" s="37" t="s">
        <v>339</v>
      </c>
      <c r="C178" s="37" t="s">
        <v>340</v>
      </c>
      <c r="D178" s="37" t="s">
        <v>247</v>
      </c>
      <c r="E178" s="40" t="s">
        <v>332</v>
      </c>
      <c r="F178" s="37">
        <v>420</v>
      </c>
      <c r="G178" s="37">
        <v>0</v>
      </c>
      <c r="H178" s="40">
        <v>480</v>
      </c>
      <c r="I178" s="37">
        <v>420</v>
      </c>
      <c r="J178" s="37">
        <v>422</v>
      </c>
      <c r="K178" s="37">
        <v>3.6</v>
      </c>
      <c r="L178" s="37">
        <v>4.1</v>
      </c>
      <c r="M178" s="37">
        <v>420</v>
      </c>
      <c r="N178" s="37">
        <v>420</v>
      </c>
      <c r="O178" s="40" t="s">
        <v>335</v>
      </c>
      <c r="P178" s="40" t="s">
        <v>336</v>
      </c>
      <c r="Q178" s="37" t="s">
        <v>250</v>
      </c>
      <c r="R178" s="37">
        <v>2200</v>
      </c>
      <c r="S178" s="37">
        <v>2400</v>
      </c>
      <c r="T178" s="37" t="s">
        <v>240</v>
      </c>
      <c r="U178" s="14"/>
      <c r="V178" s="46"/>
      <c r="W178" s="8"/>
      <c r="X178" s="8"/>
      <c r="Y178" s="8"/>
      <c r="Z178" s="8"/>
      <c r="AA178" s="8"/>
      <c r="AB178" s="8"/>
    </row>
    <row r="179" s="5" customFormat="1" ht="72" customHeight="1" spans="1:28">
      <c r="A179" s="10">
        <v>54</v>
      </c>
      <c r="B179" s="40" t="s">
        <v>341</v>
      </c>
      <c r="C179" s="37"/>
      <c r="D179" s="37" t="s">
        <v>247</v>
      </c>
      <c r="E179" s="40" t="s">
        <v>332</v>
      </c>
      <c r="F179" s="40">
        <v>60</v>
      </c>
      <c r="G179" s="37"/>
      <c r="H179" s="40"/>
      <c r="I179" s="43">
        <v>2</v>
      </c>
      <c r="J179" s="37"/>
      <c r="K179" s="40">
        <v>0.5</v>
      </c>
      <c r="L179" s="37"/>
      <c r="M179" s="40">
        <v>6</v>
      </c>
      <c r="N179" s="40">
        <v>6</v>
      </c>
      <c r="O179" s="40">
        <v>1996</v>
      </c>
      <c r="P179" s="40" t="s">
        <v>249</v>
      </c>
      <c r="Q179" s="37"/>
      <c r="R179" s="37">
        <v>200</v>
      </c>
      <c r="S179" s="37"/>
      <c r="T179" s="37" t="s">
        <v>240</v>
      </c>
      <c r="U179" s="14"/>
      <c r="V179" s="46"/>
      <c r="W179" s="8"/>
      <c r="X179" s="8"/>
      <c r="Y179" s="8"/>
      <c r="Z179" s="8"/>
      <c r="AA179" s="8"/>
      <c r="AB179" s="8"/>
    </row>
    <row r="180" s="5" customFormat="1" ht="109" customHeight="1" spans="1:28">
      <c r="A180" s="10">
        <v>55</v>
      </c>
      <c r="B180" s="40" t="s">
        <v>342</v>
      </c>
      <c r="C180" s="37" t="s">
        <v>343</v>
      </c>
      <c r="D180" s="37" t="s">
        <v>247</v>
      </c>
      <c r="E180" s="40" t="s">
        <v>332</v>
      </c>
      <c r="F180" s="37">
        <v>610</v>
      </c>
      <c r="G180" s="37">
        <v>0</v>
      </c>
      <c r="H180" s="37">
        <v>610</v>
      </c>
      <c r="I180" s="37">
        <v>610</v>
      </c>
      <c r="J180" s="37">
        <v>610</v>
      </c>
      <c r="K180" s="37">
        <v>5.1</v>
      </c>
      <c r="L180" s="37">
        <v>5.1</v>
      </c>
      <c r="M180" s="37">
        <v>610</v>
      </c>
      <c r="N180" s="37">
        <v>610</v>
      </c>
      <c r="O180" s="40" t="s">
        <v>335</v>
      </c>
      <c r="P180" s="40" t="s">
        <v>336</v>
      </c>
      <c r="Q180" s="37" t="s">
        <v>275</v>
      </c>
      <c r="R180" s="37">
        <v>2800</v>
      </c>
      <c r="S180" s="37">
        <v>2800</v>
      </c>
      <c r="T180" s="37" t="s">
        <v>240</v>
      </c>
      <c r="U180" s="14"/>
      <c r="V180" s="46"/>
      <c r="W180" s="8"/>
      <c r="X180" s="8"/>
      <c r="Y180" s="8"/>
      <c r="Z180" s="8"/>
      <c r="AA180" s="8"/>
      <c r="AB180" s="8"/>
    </row>
    <row r="181" s="5" customFormat="1" ht="229" customHeight="1" spans="1:28">
      <c r="A181" s="10">
        <v>56</v>
      </c>
      <c r="B181" s="14" t="s">
        <v>344</v>
      </c>
      <c r="C181" s="14" t="s">
        <v>345</v>
      </c>
      <c r="D181" s="17" t="s">
        <v>346</v>
      </c>
      <c r="E181" s="17" t="s">
        <v>347</v>
      </c>
      <c r="F181" s="14">
        <v>454</v>
      </c>
      <c r="G181" s="14">
        <v>0</v>
      </c>
      <c r="H181" s="14">
        <v>804</v>
      </c>
      <c r="I181" s="14">
        <v>19</v>
      </c>
      <c r="J181" s="14">
        <v>37</v>
      </c>
      <c r="K181" s="14">
        <v>4</v>
      </c>
      <c r="L181" s="14">
        <v>7.7</v>
      </c>
      <c r="M181" s="14">
        <v>40</v>
      </c>
      <c r="N181" s="14">
        <v>39</v>
      </c>
      <c r="O181" s="17" t="s">
        <v>171</v>
      </c>
      <c r="P181" s="17" t="s">
        <v>290</v>
      </c>
      <c r="Q181" s="37" t="s">
        <v>348</v>
      </c>
      <c r="R181" s="14">
        <v>908</v>
      </c>
      <c r="S181" s="14">
        <v>2500</v>
      </c>
      <c r="T181" s="17" t="s">
        <v>42</v>
      </c>
      <c r="U181" s="14"/>
      <c r="V181" s="8"/>
      <c r="W181" s="8"/>
      <c r="X181" s="8"/>
      <c r="Y181" s="8"/>
      <c r="Z181" s="8"/>
      <c r="AA181" s="8"/>
      <c r="AB181" s="8"/>
    </row>
    <row r="182" s="5" customFormat="1" ht="229" customHeight="1" spans="1:28">
      <c r="A182" s="10">
        <v>57</v>
      </c>
      <c r="B182" s="14" t="s">
        <v>349</v>
      </c>
      <c r="C182" s="14"/>
      <c r="D182" s="17" t="s">
        <v>346</v>
      </c>
      <c r="E182" s="17" t="s">
        <v>347</v>
      </c>
      <c r="F182" s="14">
        <v>54</v>
      </c>
      <c r="G182" s="14"/>
      <c r="H182" s="14"/>
      <c r="I182" s="14">
        <v>6</v>
      </c>
      <c r="J182" s="14"/>
      <c r="K182" s="14">
        <v>1</v>
      </c>
      <c r="L182" s="14"/>
      <c r="M182" s="14">
        <v>9</v>
      </c>
      <c r="N182" s="14">
        <v>9</v>
      </c>
      <c r="O182" s="17" t="s">
        <v>350</v>
      </c>
      <c r="P182" s="17" t="s">
        <v>290</v>
      </c>
      <c r="Q182" s="37" t="s">
        <v>348</v>
      </c>
      <c r="R182" s="14">
        <v>1000</v>
      </c>
      <c r="S182" s="14"/>
      <c r="T182" s="17" t="s">
        <v>42</v>
      </c>
      <c r="U182" s="14"/>
      <c r="V182" s="8"/>
      <c r="W182" s="8"/>
      <c r="X182" s="8"/>
      <c r="Y182" s="8"/>
      <c r="Z182" s="8"/>
      <c r="AA182" s="8"/>
      <c r="AB182" s="8"/>
    </row>
    <row r="183" s="5" customFormat="1" ht="229" customHeight="1" spans="1:28">
      <c r="A183" s="10">
        <v>58</v>
      </c>
      <c r="B183" s="14" t="s">
        <v>351</v>
      </c>
      <c r="C183" s="14"/>
      <c r="D183" s="17" t="s">
        <v>346</v>
      </c>
      <c r="E183" s="17" t="s">
        <v>347</v>
      </c>
      <c r="F183" s="14">
        <v>296</v>
      </c>
      <c r="G183" s="14"/>
      <c r="H183" s="14"/>
      <c r="I183" s="14">
        <v>12</v>
      </c>
      <c r="J183" s="14"/>
      <c r="K183" s="14">
        <v>2.7</v>
      </c>
      <c r="L183" s="14"/>
      <c r="M183" s="14">
        <v>29</v>
      </c>
      <c r="N183" s="14">
        <v>29</v>
      </c>
      <c r="O183" s="17" t="s">
        <v>352</v>
      </c>
      <c r="P183" s="17" t="s">
        <v>290</v>
      </c>
      <c r="Q183" s="37" t="s">
        <v>348</v>
      </c>
      <c r="R183" s="14">
        <v>592</v>
      </c>
      <c r="S183" s="14"/>
      <c r="T183" s="17" t="s">
        <v>42</v>
      </c>
      <c r="U183" s="14"/>
      <c r="V183" s="8"/>
      <c r="W183" s="8"/>
      <c r="X183" s="8"/>
      <c r="Y183" s="8"/>
      <c r="Z183" s="8"/>
      <c r="AA183" s="8"/>
      <c r="AB183" s="8"/>
    </row>
    <row r="184" s="5" customFormat="1" ht="229" customHeight="1" spans="1:28">
      <c r="A184" s="10">
        <v>59</v>
      </c>
      <c r="B184" s="14" t="s">
        <v>353</v>
      </c>
      <c r="C184" s="14" t="s">
        <v>354</v>
      </c>
      <c r="D184" s="17" t="s">
        <v>346</v>
      </c>
      <c r="E184" s="17" t="s">
        <v>355</v>
      </c>
      <c r="F184" s="14">
        <v>491</v>
      </c>
      <c r="G184" s="14">
        <v>0</v>
      </c>
      <c r="H184" s="14">
        <v>2027</v>
      </c>
      <c r="I184" s="14">
        <v>23</v>
      </c>
      <c r="J184" s="14">
        <v>66</v>
      </c>
      <c r="K184" s="14">
        <v>4.5</v>
      </c>
      <c r="L184" s="14">
        <v>18.7</v>
      </c>
      <c r="M184" s="14">
        <v>45</v>
      </c>
      <c r="N184" s="14">
        <v>45</v>
      </c>
      <c r="O184" s="14">
        <v>1982</v>
      </c>
      <c r="P184" s="17" t="s">
        <v>290</v>
      </c>
      <c r="Q184" s="37" t="s">
        <v>348</v>
      </c>
      <c r="R184" s="14">
        <v>982</v>
      </c>
      <c r="S184" s="14">
        <v>3845</v>
      </c>
      <c r="T184" s="17" t="s">
        <v>34</v>
      </c>
      <c r="U184" s="14"/>
      <c r="V184" s="8"/>
      <c r="W184" s="8"/>
      <c r="X184" s="8"/>
      <c r="Y184" s="8"/>
      <c r="Z184" s="8"/>
      <c r="AA184" s="8"/>
      <c r="AB184" s="8"/>
    </row>
    <row r="185" s="5" customFormat="1" ht="229" customHeight="1" spans="1:28">
      <c r="A185" s="10">
        <v>60</v>
      </c>
      <c r="B185" s="14" t="s">
        <v>356</v>
      </c>
      <c r="C185" s="14"/>
      <c r="D185" s="17" t="s">
        <v>346</v>
      </c>
      <c r="E185" s="17" t="s">
        <v>355</v>
      </c>
      <c r="F185" s="14">
        <v>703</v>
      </c>
      <c r="G185" s="14"/>
      <c r="H185" s="14"/>
      <c r="I185" s="14">
        <v>9</v>
      </c>
      <c r="J185" s="14"/>
      <c r="K185" s="14">
        <v>6.4</v>
      </c>
      <c r="L185" s="14"/>
      <c r="M185" s="14">
        <v>21</v>
      </c>
      <c r="N185" s="14">
        <v>21</v>
      </c>
      <c r="O185" s="14">
        <v>1982</v>
      </c>
      <c r="P185" s="17" t="s">
        <v>290</v>
      </c>
      <c r="Q185" s="37" t="s">
        <v>348</v>
      </c>
      <c r="R185" s="14">
        <v>1055</v>
      </c>
      <c r="S185" s="14"/>
      <c r="T185" s="17" t="s">
        <v>34</v>
      </c>
      <c r="U185" s="14"/>
      <c r="V185" s="8"/>
      <c r="W185" s="8"/>
      <c r="X185" s="8"/>
      <c r="Y185" s="8"/>
      <c r="Z185" s="8"/>
      <c r="AA185" s="8"/>
      <c r="AB185" s="8"/>
    </row>
    <row r="186" s="5" customFormat="1" ht="229" customHeight="1" spans="1:28">
      <c r="A186" s="10">
        <v>61</v>
      </c>
      <c r="B186" s="14" t="s">
        <v>357</v>
      </c>
      <c r="C186" s="14"/>
      <c r="D186" s="17" t="s">
        <v>346</v>
      </c>
      <c r="E186" s="17" t="s">
        <v>355</v>
      </c>
      <c r="F186" s="14">
        <v>42</v>
      </c>
      <c r="G186" s="14"/>
      <c r="H186" s="14"/>
      <c r="I186" s="14">
        <v>1</v>
      </c>
      <c r="J186" s="14"/>
      <c r="K186" s="14">
        <v>0.4</v>
      </c>
      <c r="L186" s="14"/>
      <c r="M186" s="14">
        <v>3</v>
      </c>
      <c r="N186" s="14">
        <v>3</v>
      </c>
      <c r="O186" s="14">
        <v>2000</v>
      </c>
      <c r="P186" s="17" t="s">
        <v>290</v>
      </c>
      <c r="Q186" s="37" t="s">
        <v>348</v>
      </c>
      <c r="R186" s="14">
        <v>88</v>
      </c>
      <c r="S186" s="14"/>
      <c r="T186" s="17" t="s">
        <v>34</v>
      </c>
      <c r="U186" s="14"/>
      <c r="V186" s="8"/>
      <c r="W186" s="8"/>
      <c r="X186" s="8"/>
      <c r="Y186" s="8"/>
      <c r="Z186" s="8"/>
      <c r="AA186" s="8"/>
      <c r="AB186" s="8"/>
    </row>
    <row r="187" s="5" customFormat="1" ht="229" customHeight="1" spans="1:28">
      <c r="A187" s="10">
        <v>62</v>
      </c>
      <c r="B187" s="14" t="s">
        <v>358</v>
      </c>
      <c r="C187" s="14"/>
      <c r="D187" s="17" t="s">
        <v>346</v>
      </c>
      <c r="E187" s="17" t="s">
        <v>355</v>
      </c>
      <c r="F187" s="14">
        <v>56</v>
      </c>
      <c r="G187" s="14"/>
      <c r="H187" s="14"/>
      <c r="I187" s="14">
        <v>1</v>
      </c>
      <c r="J187" s="14"/>
      <c r="K187" s="14">
        <v>0.6</v>
      </c>
      <c r="L187" s="14"/>
      <c r="M187" s="14">
        <v>4</v>
      </c>
      <c r="N187" s="14">
        <v>4</v>
      </c>
      <c r="O187" s="14">
        <v>2000</v>
      </c>
      <c r="P187" s="17" t="s">
        <v>290</v>
      </c>
      <c r="Q187" s="37" t="s">
        <v>348</v>
      </c>
      <c r="R187" s="14">
        <v>80</v>
      </c>
      <c r="S187" s="14"/>
      <c r="T187" s="17" t="s">
        <v>34</v>
      </c>
      <c r="U187" s="14"/>
      <c r="V187" s="8"/>
      <c r="W187" s="8"/>
      <c r="X187" s="8"/>
      <c r="Y187" s="8"/>
      <c r="Z187" s="8"/>
      <c r="AA187" s="8"/>
      <c r="AB187" s="8"/>
    </row>
    <row r="188" s="5" customFormat="1" ht="229" customHeight="1" spans="1:28">
      <c r="A188" s="10">
        <v>63</v>
      </c>
      <c r="B188" s="14" t="s">
        <v>359</v>
      </c>
      <c r="C188" s="14"/>
      <c r="D188" s="17" t="s">
        <v>346</v>
      </c>
      <c r="E188" s="17" t="s">
        <v>355</v>
      </c>
      <c r="F188" s="14">
        <v>130</v>
      </c>
      <c r="G188" s="14"/>
      <c r="H188" s="14"/>
      <c r="I188" s="14">
        <v>4</v>
      </c>
      <c r="J188" s="14"/>
      <c r="K188" s="14">
        <v>1.2</v>
      </c>
      <c r="L188" s="14"/>
      <c r="M188" s="14">
        <v>10</v>
      </c>
      <c r="N188" s="14">
        <v>10</v>
      </c>
      <c r="O188" s="14">
        <v>2003</v>
      </c>
      <c r="P188" s="17" t="s">
        <v>249</v>
      </c>
      <c r="Q188" s="37" t="s">
        <v>348</v>
      </c>
      <c r="R188" s="14">
        <v>240</v>
      </c>
      <c r="S188" s="14"/>
      <c r="T188" s="17" t="s">
        <v>34</v>
      </c>
      <c r="U188" s="14"/>
      <c r="V188" s="8"/>
      <c r="W188" s="8"/>
      <c r="X188" s="8"/>
      <c r="Y188" s="8"/>
      <c r="Z188" s="8"/>
      <c r="AA188" s="8"/>
      <c r="AB188" s="8"/>
    </row>
    <row r="189" s="5" customFormat="1" ht="229" customHeight="1" spans="1:28">
      <c r="A189" s="10">
        <v>64</v>
      </c>
      <c r="B189" s="14" t="s">
        <v>360</v>
      </c>
      <c r="C189" s="14"/>
      <c r="D189" s="17" t="s">
        <v>346</v>
      </c>
      <c r="E189" s="17" t="s">
        <v>355</v>
      </c>
      <c r="F189" s="14">
        <v>318</v>
      </c>
      <c r="G189" s="14"/>
      <c r="H189" s="14"/>
      <c r="I189" s="14">
        <v>13</v>
      </c>
      <c r="J189" s="14"/>
      <c r="K189" s="14">
        <v>3</v>
      </c>
      <c r="L189" s="14"/>
      <c r="M189" s="14">
        <v>44</v>
      </c>
      <c r="N189" s="14">
        <v>44</v>
      </c>
      <c r="O189" s="14">
        <v>1985</v>
      </c>
      <c r="P189" s="17" t="s">
        <v>249</v>
      </c>
      <c r="Q189" s="37" t="s">
        <v>348</v>
      </c>
      <c r="R189" s="14">
        <v>650</v>
      </c>
      <c r="S189" s="14"/>
      <c r="T189" s="17" t="s">
        <v>42</v>
      </c>
      <c r="U189" s="14"/>
      <c r="V189" s="8"/>
      <c r="W189" s="8"/>
      <c r="X189" s="8"/>
      <c r="Y189" s="8"/>
      <c r="Z189" s="8"/>
      <c r="AA189" s="8"/>
      <c r="AB189" s="8"/>
    </row>
    <row r="190" s="5" customFormat="1" ht="229" customHeight="1" spans="1:28">
      <c r="A190" s="10">
        <v>65</v>
      </c>
      <c r="B190" s="14" t="s">
        <v>361</v>
      </c>
      <c r="C190" s="14"/>
      <c r="D190" s="17" t="s">
        <v>346</v>
      </c>
      <c r="E190" s="17" t="s">
        <v>355</v>
      </c>
      <c r="F190" s="14">
        <v>287</v>
      </c>
      <c r="G190" s="14"/>
      <c r="H190" s="14"/>
      <c r="I190" s="14">
        <v>15</v>
      </c>
      <c r="J190" s="14"/>
      <c r="K190" s="14">
        <v>2.6</v>
      </c>
      <c r="L190" s="14"/>
      <c r="M190" s="14">
        <v>34</v>
      </c>
      <c r="N190" s="14">
        <v>34</v>
      </c>
      <c r="O190" s="14">
        <v>1983</v>
      </c>
      <c r="P190" s="17" t="s">
        <v>249</v>
      </c>
      <c r="Q190" s="37" t="s">
        <v>348</v>
      </c>
      <c r="R190" s="14">
        <v>750</v>
      </c>
      <c r="S190" s="14"/>
      <c r="T190" s="17" t="s">
        <v>42</v>
      </c>
      <c r="U190" s="14"/>
      <c r="V190" s="8"/>
      <c r="W190" s="8"/>
      <c r="X190" s="8"/>
      <c r="Y190" s="8"/>
      <c r="Z190" s="8"/>
      <c r="AA190" s="8"/>
      <c r="AB190" s="8"/>
    </row>
    <row r="191" s="5" customFormat="1" ht="229" customHeight="1" spans="1:28">
      <c r="A191" s="10">
        <v>66</v>
      </c>
      <c r="B191" s="14" t="s">
        <v>362</v>
      </c>
      <c r="C191" s="14" t="s">
        <v>363</v>
      </c>
      <c r="D191" s="17" t="s">
        <v>346</v>
      </c>
      <c r="E191" s="17" t="s">
        <v>364</v>
      </c>
      <c r="F191" s="14">
        <v>185</v>
      </c>
      <c r="G191" s="14">
        <v>0</v>
      </c>
      <c r="H191" s="14">
        <v>185</v>
      </c>
      <c r="I191" s="14">
        <v>5</v>
      </c>
      <c r="J191" s="14">
        <v>5</v>
      </c>
      <c r="K191" s="14">
        <v>1.7</v>
      </c>
      <c r="L191" s="14">
        <v>1.7</v>
      </c>
      <c r="M191" s="14">
        <v>18</v>
      </c>
      <c r="N191" s="14">
        <v>18</v>
      </c>
      <c r="O191" s="14" t="s">
        <v>365</v>
      </c>
      <c r="P191" s="17" t="s">
        <v>249</v>
      </c>
      <c r="Q191" s="37" t="s">
        <v>348</v>
      </c>
      <c r="R191" s="14">
        <v>370</v>
      </c>
      <c r="S191" s="14">
        <v>370</v>
      </c>
      <c r="T191" s="17" t="s">
        <v>34</v>
      </c>
      <c r="U191" s="14"/>
      <c r="V191" s="8"/>
      <c r="W191" s="8"/>
      <c r="X191" s="8"/>
      <c r="Y191" s="8"/>
      <c r="Z191" s="8"/>
      <c r="AA191" s="8"/>
      <c r="AB191" s="8"/>
    </row>
    <row r="192" s="5" customFormat="1" ht="229" customHeight="1" spans="1:28">
      <c r="A192" s="10">
        <v>67</v>
      </c>
      <c r="B192" s="14" t="s">
        <v>366</v>
      </c>
      <c r="C192" s="14" t="s">
        <v>367</v>
      </c>
      <c r="D192" s="17" t="s">
        <v>346</v>
      </c>
      <c r="E192" s="17" t="s">
        <v>364</v>
      </c>
      <c r="F192" s="14">
        <v>156</v>
      </c>
      <c r="G192" s="14">
        <v>0</v>
      </c>
      <c r="H192" s="14">
        <v>228</v>
      </c>
      <c r="I192" s="14">
        <v>3</v>
      </c>
      <c r="J192" s="14">
        <v>5</v>
      </c>
      <c r="K192" s="14">
        <v>1.4</v>
      </c>
      <c r="L192" s="14">
        <v>2</v>
      </c>
      <c r="M192" s="14">
        <v>13</v>
      </c>
      <c r="N192" s="14">
        <v>13</v>
      </c>
      <c r="O192" s="14" t="s">
        <v>368</v>
      </c>
      <c r="P192" s="17" t="s">
        <v>249</v>
      </c>
      <c r="Q192" s="37" t="s">
        <v>348</v>
      </c>
      <c r="R192" s="14">
        <v>270</v>
      </c>
      <c r="S192" s="14">
        <v>420</v>
      </c>
      <c r="T192" s="17" t="s">
        <v>34</v>
      </c>
      <c r="U192" s="14"/>
      <c r="V192" s="8"/>
      <c r="W192" s="8"/>
      <c r="X192" s="8"/>
      <c r="Y192" s="8"/>
      <c r="Z192" s="8"/>
      <c r="AA192" s="8"/>
      <c r="AB192" s="8"/>
    </row>
    <row r="193" s="5" customFormat="1" ht="229" customHeight="1" spans="1:28">
      <c r="A193" s="10">
        <v>68</v>
      </c>
      <c r="B193" s="14" t="s">
        <v>369</v>
      </c>
      <c r="C193" s="14"/>
      <c r="D193" s="17" t="s">
        <v>346</v>
      </c>
      <c r="E193" s="17" t="s">
        <v>364</v>
      </c>
      <c r="F193" s="14">
        <v>72</v>
      </c>
      <c r="G193" s="14"/>
      <c r="H193" s="14"/>
      <c r="I193" s="14">
        <v>2</v>
      </c>
      <c r="J193" s="14"/>
      <c r="K193" s="14">
        <v>0.6</v>
      </c>
      <c r="L193" s="14"/>
      <c r="M193" s="14">
        <v>6</v>
      </c>
      <c r="N193" s="14">
        <v>6</v>
      </c>
      <c r="O193" s="14" t="s">
        <v>370</v>
      </c>
      <c r="P193" s="17" t="s">
        <v>249</v>
      </c>
      <c r="Q193" s="37" t="s">
        <v>348</v>
      </c>
      <c r="R193" s="14">
        <v>150</v>
      </c>
      <c r="S193" s="14"/>
      <c r="T193" s="17" t="s">
        <v>34</v>
      </c>
      <c r="U193" s="14"/>
      <c r="V193" s="8"/>
      <c r="W193" s="8"/>
      <c r="X193" s="8"/>
      <c r="Y193" s="8"/>
      <c r="Z193" s="8"/>
      <c r="AA193" s="8"/>
      <c r="AB193" s="8"/>
    </row>
    <row r="194" s="5" customFormat="1" ht="229" customHeight="1" spans="1:28">
      <c r="A194" s="10">
        <v>69</v>
      </c>
      <c r="B194" s="14" t="s">
        <v>371</v>
      </c>
      <c r="C194" s="14" t="s">
        <v>372</v>
      </c>
      <c r="D194" s="17" t="s">
        <v>346</v>
      </c>
      <c r="E194" s="17" t="s">
        <v>373</v>
      </c>
      <c r="F194" s="14">
        <v>260</v>
      </c>
      <c r="G194" s="14">
        <v>0</v>
      </c>
      <c r="H194" s="14">
        <v>260</v>
      </c>
      <c r="I194" s="14">
        <v>6</v>
      </c>
      <c r="J194" s="14">
        <v>6</v>
      </c>
      <c r="K194" s="14">
        <v>2.6</v>
      </c>
      <c r="L194" s="14">
        <v>2.6</v>
      </c>
      <c r="M194" s="14">
        <v>19</v>
      </c>
      <c r="N194" s="14">
        <v>19</v>
      </c>
      <c r="O194" s="14">
        <v>1980</v>
      </c>
      <c r="P194" s="17" t="s">
        <v>290</v>
      </c>
      <c r="Q194" s="37" t="s">
        <v>348</v>
      </c>
      <c r="R194" s="14">
        <v>520</v>
      </c>
      <c r="S194" s="14">
        <v>520</v>
      </c>
      <c r="T194" s="17" t="s">
        <v>34</v>
      </c>
      <c r="U194" s="14"/>
      <c r="V194" s="8"/>
      <c r="W194" s="8"/>
      <c r="X194" s="8"/>
      <c r="Y194" s="8"/>
      <c r="Z194" s="8"/>
      <c r="AA194" s="8"/>
      <c r="AB194" s="8"/>
    </row>
    <row r="195" s="5" customFormat="1" ht="229" customHeight="1" spans="1:28">
      <c r="A195" s="10">
        <v>70</v>
      </c>
      <c r="B195" s="14" t="s">
        <v>374</v>
      </c>
      <c r="C195" s="14" t="s">
        <v>375</v>
      </c>
      <c r="D195" s="17" t="s">
        <v>346</v>
      </c>
      <c r="E195" s="17" t="s">
        <v>373</v>
      </c>
      <c r="F195" s="14">
        <v>240</v>
      </c>
      <c r="G195" s="14">
        <v>0</v>
      </c>
      <c r="H195" s="14">
        <v>240</v>
      </c>
      <c r="I195" s="14">
        <v>11</v>
      </c>
      <c r="J195" s="14">
        <v>11</v>
      </c>
      <c r="K195" s="14">
        <v>2.4</v>
      </c>
      <c r="L195" s="14">
        <v>2.4</v>
      </c>
      <c r="M195" s="14">
        <v>25</v>
      </c>
      <c r="N195" s="14">
        <v>25</v>
      </c>
      <c r="O195" s="14">
        <v>1980</v>
      </c>
      <c r="P195" s="17" t="s">
        <v>290</v>
      </c>
      <c r="Q195" s="37" t="s">
        <v>348</v>
      </c>
      <c r="R195" s="14">
        <v>480</v>
      </c>
      <c r="S195" s="14">
        <v>480</v>
      </c>
      <c r="T195" s="17" t="s">
        <v>34</v>
      </c>
      <c r="U195" s="14"/>
      <c r="V195" s="8"/>
      <c r="W195" s="8"/>
      <c r="X195" s="8"/>
      <c r="Y195" s="8"/>
      <c r="Z195" s="8"/>
      <c r="AA195" s="8"/>
      <c r="AB195" s="8"/>
    </row>
    <row r="196" s="5" customFormat="1" ht="229" customHeight="1" spans="1:28">
      <c r="A196" s="10">
        <v>71</v>
      </c>
      <c r="B196" s="14" t="s">
        <v>376</v>
      </c>
      <c r="C196" s="14" t="s">
        <v>377</v>
      </c>
      <c r="D196" s="17" t="s">
        <v>346</v>
      </c>
      <c r="E196" s="17" t="s">
        <v>373</v>
      </c>
      <c r="F196" s="14">
        <v>48</v>
      </c>
      <c r="G196" s="14">
        <v>0</v>
      </c>
      <c r="H196" s="14">
        <v>48</v>
      </c>
      <c r="I196" s="14">
        <v>1</v>
      </c>
      <c r="J196" s="14">
        <v>1</v>
      </c>
      <c r="K196" s="14">
        <v>0.5</v>
      </c>
      <c r="L196" s="14">
        <v>0.5</v>
      </c>
      <c r="M196" s="14">
        <v>3</v>
      </c>
      <c r="N196" s="14">
        <v>3</v>
      </c>
      <c r="O196" s="14">
        <v>1980</v>
      </c>
      <c r="P196" s="17" t="s">
        <v>249</v>
      </c>
      <c r="Q196" s="37" t="s">
        <v>348</v>
      </c>
      <c r="R196" s="14">
        <v>96</v>
      </c>
      <c r="S196" s="14">
        <v>96</v>
      </c>
      <c r="T196" s="17" t="s">
        <v>34</v>
      </c>
      <c r="U196" s="14"/>
      <c r="V196" s="8"/>
      <c r="W196" s="8"/>
      <c r="X196" s="8"/>
      <c r="Y196" s="8"/>
      <c r="Z196" s="8"/>
      <c r="AA196" s="8"/>
      <c r="AB196" s="8"/>
    </row>
    <row r="197" s="5" customFormat="1" ht="229" customHeight="1" spans="1:28">
      <c r="A197" s="10">
        <v>72</v>
      </c>
      <c r="B197" s="14" t="s">
        <v>378</v>
      </c>
      <c r="C197" s="14" t="s">
        <v>379</v>
      </c>
      <c r="D197" s="17" t="s">
        <v>346</v>
      </c>
      <c r="E197" s="17" t="s">
        <v>380</v>
      </c>
      <c r="F197" s="14">
        <v>529</v>
      </c>
      <c r="G197" s="14">
        <v>0</v>
      </c>
      <c r="H197" s="14">
        <v>2033</v>
      </c>
      <c r="I197" s="14">
        <v>29</v>
      </c>
      <c r="J197" s="14">
        <v>88</v>
      </c>
      <c r="K197" s="14">
        <v>4.8</v>
      </c>
      <c r="L197" s="14">
        <v>18.4</v>
      </c>
      <c r="M197" s="14">
        <v>43</v>
      </c>
      <c r="N197" s="14">
        <v>43</v>
      </c>
      <c r="O197" s="14">
        <v>1980</v>
      </c>
      <c r="P197" s="17" t="s">
        <v>249</v>
      </c>
      <c r="Q197" s="37" t="s">
        <v>348</v>
      </c>
      <c r="R197" s="14">
        <v>1056</v>
      </c>
      <c r="S197" s="14">
        <v>4068</v>
      </c>
      <c r="T197" s="17" t="s">
        <v>34</v>
      </c>
      <c r="U197" s="14"/>
      <c r="V197" s="8"/>
      <c r="W197" s="8"/>
      <c r="X197" s="8"/>
      <c r="Y197" s="8"/>
      <c r="Z197" s="8"/>
      <c r="AA197" s="8"/>
      <c r="AB197" s="8"/>
    </row>
    <row r="198" s="5" customFormat="1" ht="229" customHeight="1" spans="1:28">
      <c r="A198" s="10">
        <v>73</v>
      </c>
      <c r="B198" s="14" t="s">
        <v>381</v>
      </c>
      <c r="C198" s="14"/>
      <c r="D198" s="17" t="s">
        <v>346</v>
      </c>
      <c r="E198" s="17" t="s">
        <v>380</v>
      </c>
      <c r="F198" s="14">
        <v>512</v>
      </c>
      <c r="G198" s="14"/>
      <c r="H198" s="14"/>
      <c r="I198" s="14">
        <v>26</v>
      </c>
      <c r="J198" s="14"/>
      <c r="K198" s="14">
        <v>4.6</v>
      </c>
      <c r="L198" s="14"/>
      <c r="M198" s="14">
        <v>76</v>
      </c>
      <c r="N198" s="14">
        <v>76</v>
      </c>
      <c r="O198" s="14">
        <v>1982</v>
      </c>
      <c r="P198" s="17" t="s">
        <v>249</v>
      </c>
      <c r="Q198" s="37" t="s">
        <v>348</v>
      </c>
      <c r="R198" s="14">
        <v>1010</v>
      </c>
      <c r="S198" s="14"/>
      <c r="T198" s="17" t="s">
        <v>34</v>
      </c>
      <c r="U198" s="14"/>
      <c r="V198" s="8"/>
      <c r="W198" s="8"/>
      <c r="X198" s="8"/>
      <c r="Y198" s="8"/>
      <c r="Z198" s="8"/>
      <c r="AA198" s="8"/>
      <c r="AB198" s="8"/>
    </row>
    <row r="199" s="5" customFormat="1" ht="229" customHeight="1" spans="1:28">
      <c r="A199" s="10">
        <v>74</v>
      </c>
      <c r="B199" s="14" t="s">
        <v>382</v>
      </c>
      <c r="C199" s="14"/>
      <c r="D199" s="17" t="s">
        <v>346</v>
      </c>
      <c r="E199" s="17" t="s">
        <v>380</v>
      </c>
      <c r="F199" s="14">
        <v>730</v>
      </c>
      <c r="G199" s="14"/>
      <c r="H199" s="14"/>
      <c r="I199" s="14">
        <v>24</v>
      </c>
      <c r="J199" s="14"/>
      <c r="K199" s="14">
        <v>6.6</v>
      </c>
      <c r="L199" s="14"/>
      <c r="M199" s="14">
        <v>48</v>
      </c>
      <c r="N199" s="14">
        <v>48</v>
      </c>
      <c r="O199" s="14">
        <v>1988</v>
      </c>
      <c r="P199" s="17" t="s">
        <v>249</v>
      </c>
      <c r="Q199" s="37" t="s">
        <v>348</v>
      </c>
      <c r="R199" s="14">
        <v>1450</v>
      </c>
      <c r="S199" s="14"/>
      <c r="T199" s="17" t="s">
        <v>34</v>
      </c>
      <c r="U199" s="14"/>
      <c r="V199" s="8"/>
      <c r="W199" s="8"/>
      <c r="X199" s="8"/>
      <c r="Y199" s="8"/>
      <c r="Z199" s="8"/>
      <c r="AA199" s="8"/>
      <c r="AB199" s="8"/>
    </row>
    <row r="200" s="5" customFormat="1" ht="229" customHeight="1" spans="1:28">
      <c r="A200" s="10">
        <v>75</v>
      </c>
      <c r="B200" s="14" t="s">
        <v>383</v>
      </c>
      <c r="C200" s="14"/>
      <c r="D200" s="17" t="s">
        <v>346</v>
      </c>
      <c r="E200" s="17" t="s">
        <v>380</v>
      </c>
      <c r="F200" s="14">
        <v>36</v>
      </c>
      <c r="G200" s="14"/>
      <c r="H200" s="14"/>
      <c r="I200" s="14">
        <v>3</v>
      </c>
      <c r="J200" s="14"/>
      <c r="K200" s="14">
        <v>0.4</v>
      </c>
      <c r="L200" s="14"/>
      <c r="M200" s="14">
        <v>9</v>
      </c>
      <c r="N200" s="14">
        <v>9</v>
      </c>
      <c r="O200" s="14">
        <v>1980</v>
      </c>
      <c r="P200" s="17" t="s">
        <v>249</v>
      </c>
      <c r="Q200" s="37" t="s">
        <v>348</v>
      </c>
      <c r="R200" s="14">
        <v>100</v>
      </c>
      <c r="S200" s="14"/>
      <c r="T200" s="17" t="s">
        <v>34</v>
      </c>
      <c r="U200" s="14"/>
      <c r="V200" s="8"/>
      <c r="W200" s="8"/>
      <c r="X200" s="8"/>
      <c r="Y200" s="8"/>
      <c r="Z200" s="8"/>
      <c r="AA200" s="8"/>
      <c r="AB200" s="8"/>
    </row>
    <row r="201" s="5" customFormat="1" ht="229" customHeight="1" spans="1:28">
      <c r="A201" s="10">
        <v>76</v>
      </c>
      <c r="B201" s="14" t="s">
        <v>384</v>
      </c>
      <c r="C201" s="14"/>
      <c r="D201" s="17" t="s">
        <v>346</v>
      </c>
      <c r="E201" s="17" t="s">
        <v>380</v>
      </c>
      <c r="F201" s="14">
        <v>226</v>
      </c>
      <c r="G201" s="14"/>
      <c r="H201" s="14"/>
      <c r="I201" s="14">
        <v>6</v>
      </c>
      <c r="J201" s="14"/>
      <c r="K201" s="14">
        <v>2</v>
      </c>
      <c r="L201" s="14"/>
      <c r="M201" s="14">
        <v>20</v>
      </c>
      <c r="N201" s="14">
        <v>20</v>
      </c>
      <c r="O201" s="14" t="s">
        <v>385</v>
      </c>
      <c r="P201" s="17" t="s">
        <v>290</v>
      </c>
      <c r="Q201" s="37" t="s">
        <v>348</v>
      </c>
      <c r="R201" s="14">
        <v>452</v>
      </c>
      <c r="S201" s="14"/>
      <c r="T201" s="17" t="s">
        <v>34</v>
      </c>
      <c r="U201" s="14"/>
      <c r="V201" s="8"/>
      <c r="W201" s="8"/>
      <c r="X201" s="8"/>
      <c r="Y201" s="8"/>
      <c r="Z201" s="8"/>
      <c r="AA201" s="8"/>
      <c r="AB201" s="8"/>
    </row>
    <row r="202" s="5" customFormat="1" ht="229" customHeight="1" spans="1:28">
      <c r="A202" s="10">
        <v>77</v>
      </c>
      <c r="B202" s="14" t="s">
        <v>386</v>
      </c>
      <c r="C202" s="14" t="s">
        <v>387</v>
      </c>
      <c r="D202" s="17" t="s">
        <v>346</v>
      </c>
      <c r="E202" s="17" t="s">
        <v>388</v>
      </c>
      <c r="F202" s="14">
        <v>352</v>
      </c>
      <c r="G202" s="14">
        <v>0</v>
      </c>
      <c r="H202" s="14">
        <v>402</v>
      </c>
      <c r="I202" s="14">
        <v>15</v>
      </c>
      <c r="J202" s="14">
        <v>15</v>
      </c>
      <c r="K202" s="14">
        <v>3.2</v>
      </c>
      <c r="L202" s="14">
        <v>3.2</v>
      </c>
      <c r="M202" s="14">
        <v>36</v>
      </c>
      <c r="N202" s="14">
        <v>36</v>
      </c>
      <c r="O202" s="14" t="s">
        <v>389</v>
      </c>
      <c r="P202" s="17" t="s">
        <v>290</v>
      </c>
      <c r="Q202" s="37" t="s">
        <v>348</v>
      </c>
      <c r="R202" s="14">
        <v>600</v>
      </c>
      <c r="S202" s="14">
        <v>600</v>
      </c>
      <c r="T202" s="17" t="s">
        <v>390</v>
      </c>
      <c r="U202" s="14"/>
      <c r="V202" s="8"/>
      <c r="W202" s="8"/>
      <c r="X202" s="8"/>
      <c r="Y202" s="8"/>
      <c r="Z202" s="8"/>
      <c r="AA202" s="8"/>
      <c r="AB202" s="8"/>
    </row>
    <row r="203" s="5" customFormat="1" ht="229" customHeight="1" spans="1:28">
      <c r="A203" s="10">
        <v>78</v>
      </c>
      <c r="B203" s="14" t="s">
        <v>391</v>
      </c>
      <c r="C203" s="14" t="s">
        <v>392</v>
      </c>
      <c r="D203" s="17" t="s">
        <v>346</v>
      </c>
      <c r="E203" s="17" t="s">
        <v>388</v>
      </c>
      <c r="F203" s="14">
        <v>50</v>
      </c>
      <c r="G203" s="14">
        <v>0</v>
      </c>
      <c r="H203" s="14"/>
      <c r="I203" s="14">
        <v>2</v>
      </c>
      <c r="J203" s="14">
        <v>2</v>
      </c>
      <c r="K203" s="14">
        <v>0.5</v>
      </c>
      <c r="L203" s="14">
        <v>0.5</v>
      </c>
      <c r="M203" s="14">
        <v>5</v>
      </c>
      <c r="N203" s="14">
        <v>5</v>
      </c>
      <c r="O203" s="14">
        <v>1996</v>
      </c>
      <c r="P203" s="17" t="s">
        <v>290</v>
      </c>
      <c r="Q203" s="37" t="s">
        <v>348</v>
      </c>
      <c r="R203" s="14">
        <v>100</v>
      </c>
      <c r="S203" s="14">
        <v>100</v>
      </c>
      <c r="T203" s="17" t="s">
        <v>390</v>
      </c>
      <c r="U203" s="14"/>
      <c r="V203" s="8"/>
      <c r="W203" s="8"/>
      <c r="X203" s="8"/>
      <c r="Y203" s="8"/>
      <c r="Z203" s="8"/>
      <c r="AA203" s="8"/>
      <c r="AB203" s="8"/>
    </row>
    <row r="204" s="5" customFormat="1" ht="229" customHeight="1" spans="1:28">
      <c r="A204" s="10">
        <v>79</v>
      </c>
      <c r="B204" s="14" t="s">
        <v>393</v>
      </c>
      <c r="C204" s="14" t="s">
        <v>394</v>
      </c>
      <c r="D204" s="17" t="s">
        <v>346</v>
      </c>
      <c r="E204" s="17" t="s">
        <v>395</v>
      </c>
      <c r="F204" s="14">
        <v>81</v>
      </c>
      <c r="G204" s="14">
        <v>0</v>
      </c>
      <c r="H204" s="14">
        <v>428</v>
      </c>
      <c r="I204" s="14">
        <v>6</v>
      </c>
      <c r="J204" s="14">
        <v>6</v>
      </c>
      <c r="K204" s="14">
        <v>0.8</v>
      </c>
      <c r="L204" s="14">
        <v>4</v>
      </c>
      <c r="M204" s="14">
        <v>10</v>
      </c>
      <c r="N204" s="14">
        <v>10</v>
      </c>
      <c r="O204" s="14">
        <v>1991</v>
      </c>
      <c r="P204" s="17" t="s">
        <v>290</v>
      </c>
      <c r="Q204" s="37" t="s">
        <v>348</v>
      </c>
      <c r="R204" s="14">
        <v>700</v>
      </c>
      <c r="S204" s="14">
        <v>1404</v>
      </c>
      <c r="T204" s="17" t="s">
        <v>390</v>
      </c>
      <c r="U204" s="14"/>
      <c r="V204" s="8"/>
      <c r="W204" s="8"/>
      <c r="X204" s="8"/>
      <c r="Y204" s="8"/>
      <c r="Z204" s="8"/>
      <c r="AA204" s="8"/>
      <c r="AB204" s="8"/>
    </row>
    <row r="205" s="5" customFormat="1" ht="229" customHeight="1" spans="1:28">
      <c r="A205" s="10">
        <v>80</v>
      </c>
      <c r="B205" s="14" t="s">
        <v>396</v>
      </c>
      <c r="C205" s="14"/>
      <c r="D205" s="17" t="s">
        <v>346</v>
      </c>
      <c r="E205" s="17" t="s">
        <v>395</v>
      </c>
      <c r="F205" s="14">
        <v>347</v>
      </c>
      <c r="G205" s="14">
        <v>0</v>
      </c>
      <c r="H205" s="14"/>
      <c r="I205" s="14">
        <v>14</v>
      </c>
      <c r="J205" s="14">
        <v>14</v>
      </c>
      <c r="K205" s="14">
        <v>3.2</v>
      </c>
      <c r="L205" s="14"/>
      <c r="M205" s="14">
        <v>38</v>
      </c>
      <c r="N205" s="14">
        <v>38</v>
      </c>
      <c r="O205" s="17" t="s">
        <v>397</v>
      </c>
      <c r="P205" s="17" t="s">
        <v>290</v>
      </c>
      <c r="Q205" s="37" t="s">
        <v>348</v>
      </c>
      <c r="R205" s="14">
        <v>704</v>
      </c>
      <c r="S205" s="14"/>
      <c r="T205" s="17" t="s">
        <v>390</v>
      </c>
      <c r="U205" s="14"/>
      <c r="V205" s="8"/>
      <c r="W205" s="8"/>
      <c r="X205" s="8"/>
      <c r="Y205" s="8"/>
      <c r="Z205" s="8"/>
      <c r="AA205" s="8"/>
      <c r="AB205" s="8"/>
    </row>
    <row r="206" s="5" customFormat="1" ht="229" customHeight="1" spans="1:28">
      <c r="A206" s="10">
        <v>81</v>
      </c>
      <c r="B206" s="14" t="s">
        <v>398</v>
      </c>
      <c r="C206" s="14" t="s">
        <v>399</v>
      </c>
      <c r="D206" s="17" t="s">
        <v>346</v>
      </c>
      <c r="E206" s="17" t="s">
        <v>400</v>
      </c>
      <c r="F206" s="14">
        <v>312</v>
      </c>
      <c r="G206" s="14">
        <v>0</v>
      </c>
      <c r="H206" s="14">
        <v>312</v>
      </c>
      <c r="I206" s="14">
        <v>9</v>
      </c>
      <c r="J206" s="14">
        <v>9</v>
      </c>
      <c r="K206" s="14">
        <v>2.8</v>
      </c>
      <c r="L206" s="14">
        <v>2.8</v>
      </c>
      <c r="M206" s="14">
        <v>17</v>
      </c>
      <c r="N206" s="14">
        <v>17</v>
      </c>
      <c r="O206" s="14">
        <v>1995</v>
      </c>
      <c r="P206" s="17" t="s">
        <v>290</v>
      </c>
      <c r="Q206" s="37" t="s">
        <v>348</v>
      </c>
      <c r="R206" s="14">
        <v>616</v>
      </c>
      <c r="S206" s="14">
        <v>616</v>
      </c>
      <c r="T206" s="17" t="s">
        <v>390</v>
      </c>
      <c r="U206" s="14"/>
      <c r="V206" s="8"/>
      <c r="W206" s="8"/>
      <c r="X206" s="8"/>
      <c r="Y206" s="8"/>
      <c r="Z206" s="8"/>
      <c r="AA206" s="8"/>
      <c r="AB206" s="8"/>
    </row>
    <row r="207" s="5" customFormat="1" ht="229" customHeight="1" spans="1:28">
      <c r="A207" s="10">
        <v>82</v>
      </c>
      <c r="B207" s="14" t="s">
        <v>401</v>
      </c>
      <c r="C207" s="14" t="s">
        <v>402</v>
      </c>
      <c r="D207" s="17" t="s">
        <v>346</v>
      </c>
      <c r="E207" s="17" t="s">
        <v>400</v>
      </c>
      <c r="F207" s="14">
        <v>278</v>
      </c>
      <c r="G207" s="14">
        <v>0</v>
      </c>
      <c r="H207" s="14">
        <v>278</v>
      </c>
      <c r="I207" s="14">
        <v>11</v>
      </c>
      <c r="J207" s="14">
        <v>11</v>
      </c>
      <c r="K207" s="14">
        <v>2.5</v>
      </c>
      <c r="L207" s="14">
        <v>2.5</v>
      </c>
      <c r="M207" s="14">
        <v>20</v>
      </c>
      <c r="N207" s="14">
        <v>20</v>
      </c>
      <c r="O207" s="14">
        <v>1987</v>
      </c>
      <c r="P207" s="17" t="s">
        <v>249</v>
      </c>
      <c r="Q207" s="37" t="s">
        <v>348</v>
      </c>
      <c r="R207" s="14">
        <v>550</v>
      </c>
      <c r="S207" s="14">
        <v>550</v>
      </c>
      <c r="T207" s="17" t="s">
        <v>390</v>
      </c>
      <c r="U207" s="14"/>
      <c r="V207" s="8"/>
      <c r="W207" s="8"/>
      <c r="X207" s="8"/>
      <c r="Y207" s="8"/>
      <c r="Z207" s="8"/>
      <c r="AA207" s="8"/>
      <c r="AB207" s="8"/>
    </row>
    <row r="208" s="5" customFormat="1" ht="229" customHeight="1" spans="1:28">
      <c r="A208" s="10">
        <v>83</v>
      </c>
      <c r="B208" s="14" t="s">
        <v>403</v>
      </c>
      <c r="C208" s="14" t="s">
        <v>404</v>
      </c>
      <c r="D208" s="17" t="s">
        <v>346</v>
      </c>
      <c r="E208" s="17" t="s">
        <v>405</v>
      </c>
      <c r="F208" s="14">
        <v>110</v>
      </c>
      <c r="G208" s="14">
        <v>0</v>
      </c>
      <c r="H208" s="14">
        <v>110</v>
      </c>
      <c r="I208" s="14">
        <v>4</v>
      </c>
      <c r="J208" s="14">
        <v>4</v>
      </c>
      <c r="K208" s="14">
        <v>1</v>
      </c>
      <c r="L208" s="14">
        <v>1</v>
      </c>
      <c r="M208" s="14">
        <v>14</v>
      </c>
      <c r="N208" s="14">
        <v>14</v>
      </c>
      <c r="O208" s="17">
        <v>1970</v>
      </c>
      <c r="P208" s="17" t="s">
        <v>249</v>
      </c>
      <c r="Q208" s="37" t="s">
        <v>348</v>
      </c>
      <c r="R208" s="14">
        <v>160</v>
      </c>
      <c r="S208" s="14">
        <v>160</v>
      </c>
      <c r="T208" s="17" t="s">
        <v>390</v>
      </c>
      <c r="U208" s="14"/>
      <c r="V208" s="8"/>
      <c r="W208" s="8"/>
      <c r="X208" s="8"/>
      <c r="Y208" s="8"/>
      <c r="Z208" s="8"/>
      <c r="AA208" s="8"/>
      <c r="AB208" s="8"/>
    </row>
    <row r="209" s="5" customFormat="1" ht="229" customHeight="1" spans="1:28">
      <c r="A209" s="10">
        <v>84</v>
      </c>
      <c r="B209" s="14" t="s">
        <v>406</v>
      </c>
      <c r="C209" s="14" t="s">
        <v>407</v>
      </c>
      <c r="D209" s="17" t="s">
        <v>346</v>
      </c>
      <c r="E209" s="17" t="s">
        <v>405</v>
      </c>
      <c r="F209" s="14">
        <v>56</v>
      </c>
      <c r="G209" s="14">
        <v>0</v>
      </c>
      <c r="H209" s="14">
        <v>56</v>
      </c>
      <c r="I209" s="14">
        <v>1</v>
      </c>
      <c r="J209" s="14">
        <v>1</v>
      </c>
      <c r="K209" s="14">
        <v>0.6</v>
      </c>
      <c r="L209" s="14">
        <v>0.6</v>
      </c>
      <c r="M209" s="14">
        <v>4</v>
      </c>
      <c r="N209" s="14">
        <v>4</v>
      </c>
      <c r="O209" s="17">
        <v>2000</v>
      </c>
      <c r="P209" s="17" t="s">
        <v>290</v>
      </c>
      <c r="Q209" s="37" t="s">
        <v>348</v>
      </c>
      <c r="R209" s="14">
        <v>130</v>
      </c>
      <c r="S209" s="14">
        <v>130</v>
      </c>
      <c r="T209" s="17" t="s">
        <v>390</v>
      </c>
      <c r="U209" s="14"/>
      <c r="V209" s="8"/>
      <c r="W209" s="8"/>
      <c r="X209" s="8"/>
      <c r="Y209" s="8"/>
      <c r="Z209" s="8"/>
      <c r="AA209" s="8"/>
      <c r="AB209" s="8"/>
    </row>
    <row r="210" s="5" customFormat="1" ht="229" customHeight="1" spans="1:28">
      <c r="A210" s="10">
        <v>85</v>
      </c>
      <c r="B210" s="14" t="s">
        <v>408</v>
      </c>
      <c r="C210" s="14" t="s">
        <v>409</v>
      </c>
      <c r="D210" s="17" t="s">
        <v>346</v>
      </c>
      <c r="E210" s="17" t="s">
        <v>410</v>
      </c>
      <c r="F210" s="14">
        <v>887</v>
      </c>
      <c r="G210" s="14">
        <v>0</v>
      </c>
      <c r="H210" s="14">
        <v>887</v>
      </c>
      <c r="I210" s="14">
        <v>23</v>
      </c>
      <c r="J210" s="14">
        <v>23</v>
      </c>
      <c r="K210" s="14">
        <v>8</v>
      </c>
      <c r="L210" s="14">
        <v>8</v>
      </c>
      <c r="M210" s="14">
        <v>75</v>
      </c>
      <c r="N210" s="14">
        <v>75</v>
      </c>
      <c r="O210" s="17">
        <v>2003</v>
      </c>
      <c r="P210" s="17" t="s">
        <v>290</v>
      </c>
      <c r="Q210" s="37" t="s">
        <v>348</v>
      </c>
      <c r="R210" s="14">
        <v>1760</v>
      </c>
      <c r="S210" s="14">
        <v>1760</v>
      </c>
      <c r="T210" s="17" t="s">
        <v>42</v>
      </c>
      <c r="U210" s="14"/>
      <c r="V210" s="8"/>
      <c r="W210" s="8"/>
      <c r="X210" s="8"/>
      <c r="Y210" s="8"/>
      <c r="Z210" s="8"/>
      <c r="AA210" s="8"/>
      <c r="AB210" s="8"/>
    </row>
    <row r="211" s="5" customFormat="1" ht="229" customHeight="1" spans="1:28">
      <c r="A211" s="10">
        <v>86</v>
      </c>
      <c r="B211" s="14" t="s">
        <v>411</v>
      </c>
      <c r="C211" s="14" t="s">
        <v>412</v>
      </c>
      <c r="D211" s="17" t="s">
        <v>346</v>
      </c>
      <c r="E211" s="17" t="s">
        <v>413</v>
      </c>
      <c r="F211" s="14">
        <v>75</v>
      </c>
      <c r="G211" s="14">
        <v>75</v>
      </c>
      <c r="H211" s="14">
        <v>75</v>
      </c>
      <c r="I211" s="14">
        <v>7</v>
      </c>
      <c r="J211" s="14">
        <v>7</v>
      </c>
      <c r="K211" s="14">
        <v>0.7</v>
      </c>
      <c r="L211" s="14">
        <v>0.7</v>
      </c>
      <c r="M211" s="14">
        <v>7</v>
      </c>
      <c r="N211" s="14">
        <v>7</v>
      </c>
      <c r="O211" s="17">
        <v>1963</v>
      </c>
      <c r="P211" s="17" t="s">
        <v>249</v>
      </c>
      <c r="Q211" s="37" t="s">
        <v>348</v>
      </c>
      <c r="R211" s="14">
        <v>500</v>
      </c>
      <c r="S211" s="14">
        <v>500</v>
      </c>
      <c r="T211" s="17" t="s">
        <v>34</v>
      </c>
      <c r="U211" s="14"/>
      <c r="V211" s="8"/>
      <c r="W211" s="8"/>
      <c r="X211" s="8"/>
      <c r="Y211" s="8"/>
      <c r="Z211" s="8"/>
      <c r="AA211" s="8"/>
      <c r="AB211" s="8"/>
    </row>
    <row r="212" s="5" customFormat="1" ht="229" customHeight="1" spans="1:28">
      <c r="A212" s="10">
        <v>87</v>
      </c>
      <c r="B212" s="14" t="s">
        <v>414</v>
      </c>
      <c r="C212" s="14" t="s">
        <v>415</v>
      </c>
      <c r="D212" s="17" t="s">
        <v>346</v>
      </c>
      <c r="E212" s="17" t="s">
        <v>416</v>
      </c>
      <c r="F212" s="14">
        <v>72</v>
      </c>
      <c r="G212" s="14">
        <v>0</v>
      </c>
      <c r="H212" s="14">
        <v>72</v>
      </c>
      <c r="I212" s="14">
        <v>2</v>
      </c>
      <c r="J212" s="14">
        <v>2</v>
      </c>
      <c r="K212" s="14">
        <v>0.7</v>
      </c>
      <c r="L212" s="14">
        <v>0.7</v>
      </c>
      <c r="M212" s="14">
        <v>4</v>
      </c>
      <c r="N212" s="14">
        <v>4</v>
      </c>
      <c r="O212" s="17">
        <v>1995</v>
      </c>
      <c r="P212" s="17" t="s">
        <v>249</v>
      </c>
      <c r="Q212" s="37" t="s">
        <v>348</v>
      </c>
      <c r="R212" s="14">
        <v>120</v>
      </c>
      <c r="S212" s="14">
        <v>120</v>
      </c>
      <c r="T212" s="17" t="s">
        <v>390</v>
      </c>
      <c r="U212" s="14"/>
      <c r="V212" s="8"/>
      <c r="W212" s="8"/>
      <c r="X212" s="8"/>
      <c r="Y212" s="8"/>
      <c r="Z212" s="8"/>
      <c r="AA212" s="8"/>
      <c r="AB212" s="8"/>
    </row>
    <row r="213" s="5" customFormat="1" ht="229" customHeight="1" spans="1:28">
      <c r="A213" s="10">
        <v>88</v>
      </c>
      <c r="B213" s="14" t="s">
        <v>417</v>
      </c>
      <c r="C213" s="14" t="s">
        <v>418</v>
      </c>
      <c r="D213" s="17" t="s">
        <v>346</v>
      </c>
      <c r="E213" s="17" t="s">
        <v>419</v>
      </c>
      <c r="F213" s="14">
        <v>36</v>
      </c>
      <c r="G213" s="14">
        <v>0</v>
      </c>
      <c r="H213" s="14">
        <v>36</v>
      </c>
      <c r="I213" s="14">
        <v>2</v>
      </c>
      <c r="J213" s="14">
        <v>2</v>
      </c>
      <c r="K213" s="14">
        <v>0.3</v>
      </c>
      <c r="L213" s="14">
        <v>0.3</v>
      </c>
      <c r="M213" s="14">
        <v>6</v>
      </c>
      <c r="N213" s="14">
        <v>6</v>
      </c>
      <c r="O213" s="17">
        <v>1996</v>
      </c>
      <c r="P213" s="17" t="s">
        <v>249</v>
      </c>
      <c r="Q213" s="37" t="s">
        <v>348</v>
      </c>
      <c r="R213" s="14">
        <v>80</v>
      </c>
      <c r="S213" s="14">
        <v>80</v>
      </c>
      <c r="T213" s="17" t="s">
        <v>390</v>
      </c>
      <c r="U213" s="14"/>
      <c r="V213" s="8"/>
      <c r="W213" s="8"/>
      <c r="X213" s="8"/>
      <c r="Y213" s="8"/>
      <c r="Z213" s="8"/>
      <c r="AA213" s="8"/>
      <c r="AB213" s="8"/>
    </row>
    <row r="214" s="5" customFormat="1" ht="229" customHeight="1" spans="1:28">
      <c r="A214" s="10">
        <v>89</v>
      </c>
      <c r="B214" s="14" t="s">
        <v>420</v>
      </c>
      <c r="C214" s="14" t="s">
        <v>421</v>
      </c>
      <c r="D214" s="17" t="s">
        <v>346</v>
      </c>
      <c r="E214" s="14" t="s">
        <v>422</v>
      </c>
      <c r="F214" s="14">
        <v>174</v>
      </c>
      <c r="G214" s="14">
        <v>0</v>
      </c>
      <c r="H214" s="14">
        <v>174</v>
      </c>
      <c r="I214" s="14">
        <v>5</v>
      </c>
      <c r="J214" s="14">
        <v>5</v>
      </c>
      <c r="K214" s="14">
        <v>1.8</v>
      </c>
      <c r="L214" s="14">
        <v>1.8</v>
      </c>
      <c r="M214" s="14">
        <v>15</v>
      </c>
      <c r="N214" s="14">
        <v>15</v>
      </c>
      <c r="O214" s="14">
        <v>2003</v>
      </c>
      <c r="P214" s="17" t="s">
        <v>290</v>
      </c>
      <c r="Q214" s="37" t="s">
        <v>348</v>
      </c>
      <c r="R214" s="14">
        <v>400</v>
      </c>
      <c r="S214" s="14">
        <v>400</v>
      </c>
      <c r="T214" s="14" t="s">
        <v>34</v>
      </c>
      <c r="U214" s="14"/>
      <c r="V214" s="8"/>
      <c r="W214" s="8"/>
      <c r="X214" s="8"/>
      <c r="Y214" s="8"/>
      <c r="Z214" s="8"/>
      <c r="AA214" s="8"/>
      <c r="AB214" s="8"/>
    </row>
    <row r="215" s="5" customFormat="1" ht="229" customHeight="1" spans="1:28">
      <c r="A215" s="10">
        <v>90</v>
      </c>
      <c r="B215" s="37" t="s">
        <v>423</v>
      </c>
      <c r="C215" s="37" t="s">
        <v>424</v>
      </c>
      <c r="D215" s="15" t="s">
        <v>425</v>
      </c>
      <c r="E215" s="15" t="s">
        <v>426</v>
      </c>
      <c r="F215" s="48">
        <v>4029</v>
      </c>
      <c r="G215" s="48">
        <v>0</v>
      </c>
      <c r="H215" s="48">
        <v>4029</v>
      </c>
      <c r="I215" s="48">
        <v>159</v>
      </c>
      <c r="J215" s="48">
        <v>159</v>
      </c>
      <c r="K215" s="48">
        <v>28.203</v>
      </c>
      <c r="L215" s="48">
        <v>28.203</v>
      </c>
      <c r="M215" s="48">
        <v>477</v>
      </c>
      <c r="N215" s="48">
        <v>477</v>
      </c>
      <c r="O215" s="48" t="s">
        <v>427</v>
      </c>
      <c r="P215" s="54" t="s">
        <v>61</v>
      </c>
      <c r="Q215" s="37" t="s">
        <v>428</v>
      </c>
      <c r="R215" s="48">
        <v>2700</v>
      </c>
      <c r="S215" s="48">
        <v>2700</v>
      </c>
      <c r="T215" s="15" t="s">
        <v>390</v>
      </c>
      <c r="U215" s="14"/>
      <c r="V215" s="8"/>
      <c r="W215" s="8"/>
      <c r="X215" s="8"/>
      <c r="Y215" s="8"/>
      <c r="Z215" s="8"/>
      <c r="AA215" s="8"/>
      <c r="AB215" s="8"/>
    </row>
    <row r="216" s="5" customFormat="1" ht="105" customHeight="1" spans="1:28">
      <c r="A216" s="10">
        <v>91</v>
      </c>
      <c r="B216" s="37" t="s">
        <v>429</v>
      </c>
      <c r="C216" s="37"/>
      <c r="D216" s="15"/>
      <c r="E216" s="15"/>
      <c r="F216" s="48">
        <v>18</v>
      </c>
      <c r="G216" s="48">
        <v>0</v>
      </c>
      <c r="H216" s="48">
        <v>18</v>
      </c>
      <c r="I216" s="48">
        <v>2</v>
      </c>
      <c r="J216" s="48">
        <v>2</v>
      </c>
      <c r="K216" s="48">
        <v>0.135</v>
      </c>
      <c r="L216" s="48">
        <v>0.135</v>
      </c>
      <c r="M216" s="48">
        <v>3</v>
      </c>
      <c r="N216" s="48">
        <v>3</v>
      </c>
      <c r="O216" s="48" t="s">
        <v>430</v>
      </c>
      <c r="P216" s="54" t="s">
        <v>61</v>
      </c>
      <c r="Q216" s="56" t="s">
        <v>431</v>
      </c>
      <c r="R216" s="48">
        <v>80</v>
      </c>
      <c r="S216" s="48">
        <v>80</v>
      </c>
      <c r="T216" s="15" t="s">
        <v>390</v>
      </c>
      <c r="U216" s="14"/>
      <c r="V216" s="8"/>
      <c r="W216" s="8"/>
      <c r="X216" s="8"/>
      <c r="Y216" s="8"/>
      <c r="Z216" s="8"/>
      <c r="AA216" s="8"/>
      <c r="AB216" s="8"/>
    </row>
    <row r="217" s="5" customFormat="1" ht="126" customHeight="1" spans="1:28">
      <c r="A217" s="10">
        <v>92</v>
      </c>
      <c r="B217" s="37" t="s">
        <v>432</v>
      </c>
      <c r="C217" s="37" t="s">
        <v>433</v>
      </c>
      <c r="D217" s="15"/>
      <c r="E217" s="15"/>
      <c r="F217" s="48">
        <v>40</v>
      </c>
      <c r="G217" s="48">
        <v>0</v>
      </c>
      <c r="H217" s="48">
        <v>40</v>
      </c>
      <c r="I217" s="48">
        <v>2</v>
      </c>
      <c r="J217" s="48">
        <v>2</v>
      </c>
      <c r="K217" s="48">
        <v>0.3</v>
      </c>
      <c r="L217" s="48">
        <v>0.3</v>
      </c>
      <c r="M217" s="48">
        <v>5</v>
      </c>
      <c r="N217" s="48">
        <v>5</v>
      </c>
      <c r="O217" s="48" t="s">
        <v>427</v>
      </c>
      <c r="P217" s="54" t="s">
        <v>61</v>
      </c>
      <c r="Q217" s="37" t="s">
        <v>434</v>
      </c>
      <c r="R217" s="48">
        <v>80</v>
      </c>
      <c r="S217" s="48">
        <v>80</v>
      </c>
      <c r="T217" s="15" t="s">
        <v>390</v>
      </c>
      <c r="U217" s="14"/>
      <c r="V217" s="8"/>
      <c r="W217" s="8"/>
      <c r="X217" s="8"/>
      <c r="Y217" s="8"/>
      <c r="Z217" s="8"/>
      <c r="AA217" s="8"/>
      <c r="AB217" s="8"/>
    </row>
    <row r="218" s="5" customFormat="1" ht="94" customHeight="1" spans="1:28">
      <c r="A218" s="10">
        <v>93</v>
      </c>
      <c r="B218" s="37" t="s">
        <v>435</v>
      </c>
      <c r="C218" s="37"/>
      <c r="D218" s="15"/>
      <c r="E218" s="15"/>
      <c r="F218" s="48">
        <v>66</v>
      </c>
      <c r="G218" s="48">
        <v>0</v>
      </c>
      <c r="H218" s="48">
        <v>66</v>
      </c>
      <c r="I218" s="48">
        <v>2</v>
      </c>
      <c r="J218" s="48">
        <v>2</v>
      </c>
      <c r="K218" s="48">
        <v>0.495</v>
      </c>
      <c r="L218" s="48">
        <v>0.495</v>
      </c>
      <c r="M218" s="48">
        <v>6</v>
      </c>
      <c r="N218" s="48">
        <v>6</v>
      </c>
      <c r="O218" s="48" t="s">
        <v>430</v>
      </c>
      <c r="P218" s="54" t="s">
        <v>61</v>
      </c>
      <c r="Q218" s="37" t="s">
        <v>436</v>
      </c>
      <c r="R218" s="48">
        <v>100</v>
      </c>
      <c r="S218" s="48">
        <v>100</v>
      </c>
      <c r="T218" s="15" t="s">
        <v>390</v>
      </c>
      <c r="U218" s="14"/>
      <c r="V218" s="8"/>
      <c r="W218" s="8"/>
      <c r="X218" s="8"/>
      <c r="Y218" s="8"/>
      <c r="Z218" s="8"/>
      <c r="AA218" s="8"/>
      <c r="AB218" s="8"/>
    </row>
    <row r="219" s="5" customFormat="1" ht="114" customHeight="1" spans="1:28">
      <c r="A219" s="10">
        <v>94</v>
      </c>
      <c r="B219" s="37" t="s">
        <v>437</v>
      </c>
      <c r="C219" s="37"/>
      <c r="D219" s="15"/>
      <c r="E219" s="15"/>
      <c r="F219" s="48">
        <v>36</v>
      </c>
      <c r="G219" s="48">
        <v>0</v>
      </c>
      <c r="H219" s="48">
        <v>36</v>
      </c>
      <c r="I219" s="48">
        <v>2</v>
      </c>
      <c r="J219" s="48">
        <v>2</v>
      </c>
      <c r="K219" s="48">
        <v>0.72</v>
      </c>
      <c r="L219" s="48">
        <v>0.72</v>
      </c>
      <c r="M219" s="48">
        <v>9</v>
      </c>
      <c r="N219" s="48">
        <v>9</v>
      </c>
      <c r="O219" s="48" t="s">
        <v>430</v>
      </c>
      <c r="P219" s="54" t="s">
        <v>61</v>
      </c>
      <c r="Q219" s="37" t="s">
        <v>438</v>
      </c>
      <c r="R219" s="48">
        <v>60</v>
      </c>
      <c r="S219" s="48">
        <v>60</v>
      </c>
      <c r="T219" s="15" t="s">
        <v>390</v>
      </c>
      <c r="U219" s="14"/>
      <c r="V219" s="8"/>
      <c r="W219" s="8"/>
      <c r="X219" s="8"/>
      <c r="Y219" s="8"/>
      <c r="Z219" s="8"/>
      <c r="AA219" s="8"/>
      <c r="AB219" s="8"/>
    </row>
    <row r="220" s="5" customFormat="1" ht="133" customHeight="1" spans="1:28">
      <c r="A220" s="10">
        <v>95</v>
      </c>
      <c r="B220" s="37" t="s">
        <v>439</v>
      </c>
      <c r="C220" s="37"/>
      <c r="D220" s="15"/>
      <c r="E220" s="15"/>
      <c r="F220" s="48">
        <v>36</v>
      </c>
      <c r="G220" s="48">
        <v>0</v>
      </c>
      <c r="H220" s="48">
        <v>36</v>
      </c>
      <c r="I220" s="48">
        <v>3</v>
      </c>
      <c r="J220" s="48">
        <v>3</v>
      </c>
      <c r="K220" s="48">
        <v>0.27</v>
      </c>
      <c r="L220" s="48">
        <v>0.27</v>
      </c>
      <c r="M220" s="48">
        <v>4</v>
      </c>
      <c r="N220" s="48">
        <v>4</v>
      </c>
      <c r="O220" s="48" t="s">
        <v>427</v>
      </c>
      <c r="P220" s="54" t="s">
        <v>61</v>
      </c>
      <c r="Q220" s="37" t="s">
        <v>440</v>
      </c>
      <c r="R220" s="48">
        <v>50</v>
      </c>
      <c r="S220" s="48">
        <v>50</v>
      </c>
      <c r="T220" s="15" t="s">
        <v>390</v>
      </c>
      <c r="U220" s="14"/>
      <c r="V220" s="8"/>
      <c r="W220" s="8"/>
      <c r="X220" s="8"/>
      <c r="Y220" s="8"/>
      <c r="Z220" s="8"/>
      <c r="AA220" s="8"/>
      <c r="AB220" s="8"/>
    </row>
    <row r="221" s="5" customFormat="1" ht="84" customHeight="1" spans="1:28">
      <c r="A221" s="10">
        <v>96</v>
      </c>
      <c r="B221" s="37" t="s">
        <v>441</v>
      </c>
      <c r="C221" s="37"/>
      <c r="D221" s="15"/>
      <c r="E221" s="15"/>
      <c r="F221" s="48">
        <v>30</v>
      </c>
      <c r="G221" s="48">
        <v>0</v>
      </c>
      <c r="H221" s="48">
        <v>30</v>
      </c>
      <c r="I221" s="48">
        <v>2</v>
      </c>
      <c r="J221" s="48">
        <v>2</v>
      </c>
      <c r="K221" s="48">
        <v>0.24</v>
      </c>
      <c r="L221" s="48">
        <v>0.24</v>
      </c>
      <c r="M221" s="48">
        <v>4</v>
      </c>
      <c r="N221" s="48">
        <v>4</v>
      </c>
      <c r="O221" s="48" t="s">
        <v>430</v>
      </c>
      <c r="P221" s="54" t="s">
        <v>61</v>
      </c>
      <c r="Q221" s="37" t="s">
        <v>442</v>
      </c>
      <c r="R221" s="48">
        <v>50</v>
      </c>
      <c r="S221" s="48">
        <v>50</v>
      </c>
      <c r="T221" s="15" t="s">
        <v>390</v>
      </c>
      <c r="U221" s="14"/>
      <c r="V221" s="8"/>
      <c r="W221" s="8"/>
      <c r="X221" s="8"/>
      <c r="Y221" s="8"/>
      <c r="Z221" s="8"/>
      <c r="AA221" s="8"/>
      <c r="AB221" s="8"/>
    </row>
    <row r="222" s="5" customFormat="1" ht="127" customHeight="1" spans="1:28">
      <c r="A222" s="10">
        <v>97</v>
      </c>
      <c r="B222" s="37" t="s">
        <v>443</v>
      </c>
      <c r="C222" s="37"/>
      <c r="D222" s="15"/>
      <c r="E222" s="15"/>
      <c r="F222" s="48">
        <v>48</v>
      </c>
      <c r="G222" s="48">
        <v>0</v>
      </c>
      <c r="H222" s="48">
        <v>48</v>
      </c>
      <c r="I222" s="48">
        <v>4</v>
      </c>
      <c r="J222" s="48">
        <v>4</v>
      </c>
      <c r="K222" s="48">
        <v>0.36</v>
      </c>
      <c r="L222" s="48">
        <v>0.36</v>
      </c>
      <c r="M222" s="48">
        <v>12</v>
      </c>
      <c r="N222" s="48">
        <v>12</v>
      </c>
      <c r="O222" s="48" t="s">
        <v>430</v>
      </c>
      <c r="P222" s="54" t="s">
        <v>61</v>
      </c>
      <c r="Q222" s="37" t="s">
        <v>444</v>
      </c>
      <c r="R222" s="48">
        <v>80</v>
      </c>
      <c r="S222" s="48">
        <v>80</v>
      </c>
      <c r="T222" s="15" t="s">
        <v>390</v>
      </c>
      <c r="U222" s="14"/>
      <c r="V222" s="8"/>
      <c r="W222" s="8"/>
      <c r="X222" s="8"/>
      <c r="Y222" s="8"/>
      <c r="Z222" s="8"/>
      <c r="AA222" s="8"/>
      <c r="AB222" s="8"/>
    </row>
    <row r="223" s="5" customFormat="1" ht="213" customHeight="1" spans="1:28">
      <c r="A223" s="10">
        <v>98</v>
      </c>
      <c r="B223" s="37" t="s">
        <v>445</v>
      </c>
      <c r="C223" s="37" t="s">
        <v>446</v>
      </c>
      <c r="D223" s="37" t="s">
        <v>425</v>
      </c>
      <c r="E223" s="37" t="s">
        <v>447</v>
      </c>
      <c r="F223" s="48">
        <v>1761</v>
      </c>
      <c r="G223" s="48">
        <v>0</v>
      </c>
      <c r="H223" s="48">
        <v>1761</v>
      </c>
      <c r="I223" s="48">
        <v>80</v>
      </c>
      <c r="J223" s="48">
        <v>80</v>
      </c>
      <c r="K223" s="48">
        <v>18.6</v>
      </c>
      <c r="L223" s="48">
        <v>18.6</v>
      </c>
      <c r="M223" s="48">
        <v>189</v>
      </c>
      <c r="N223" s="48">
        <v>189</v>
      </c>
      <c r="O223" s="48" t="s">
        <v>448</v>
      </c>
      <c r="P223" s="54" t="s">
        <v>336</v>
      </c>
      <c r="Q223" s="57" t="s">
        <v>449</v>
      </c>
      <c r="R223" s="48">
        <v>1600</v>
      </c>
      <c r="S223" s="15">
        <v>1600</v>
      </c>
      <c r="T223" s="54" t="s">
        <v>390</v>
      </c>
      <c r="U223" s="14"/>
      <c r="V223" s="8"/>
      <c r="W223" s="8"/>
      <c r="X223" s="8"/>
      <c r="Y223" s="8"/>
      <c r="Z223" s="8"/>
      <c r="AA223" s="8"/>
      <c r="AB223" s="8"/>
    </row>
    <row r="224" s="5" customFormat="1" ht="213" customHeight="1" spans="1:28">
      <c r="A224" s="10">
        <v>99</v>
      </c>
      <c r="B224" s="37" t="s">
        <v>450</v>
      </c>
      <c r="C224" s="37" t="s">
        <v>451</v>
      </c>
      <c r="D224" s="37" t="s">
        <v>425</v>
      </c>
      <c r="E224" s="37" t="s">
        <v>452</v>
      </c>
      <c r="F224" s="48">
        <v>1738</v>
      </c>
      <c r="G224" s="48">
        <v>23</v>
      </c>
      <c r="H224" s="48">
        <v>1738</v>
      </c>
      <c r="I224" s="48">
        <v>53</v>
      </c>
      <c r="J224" s="48">
        <v>53</v>
      </c>
      <c r="K224" s="48">
        <v>11.2</v>
      </c>
      <c r="L224" s="48">
        <v>11.2</v>
      </c>
      <c r="M224" s="48">
        <v>178</v>
      </c>
      <c r="N224" s="48">
        <v>178</v>
      </c>
      <c r="O224" s="48" t="s">
        <v>453</v>
      </c>
      <c r="P224" s="54" t="s">
        <v>37</v>
      </c>
      <c r="Q224" s="57" t="s">
        <v>454</v>
      </c>
      <c r="R224" s="48">
        <v>4000</v>
      </c>
      <c r="S224" s="48">
        <v>4000</v>
      </c>
      <c r="T224" s="37" t="s">
        <v>42</v>
      </c>
      <c r="U224" s="14"/>
      <c r="V224" s="8"/>
      <c r="W224" s="8"/>
      <c r="X224" s="8"/>
      <c r="Y224" s="8"/>
      <c r="Z224" s="8"/>
      <c r="AA224" s="8"/>
      <c r="AB224" s="8"/>
    </row>
    <row r="225" s="5" customFormat="1" ht="213" customHeight="1" spans="1:28">
      <c r="A225" s="10">
        <v>100</v>
      </c>
      <c r="B225" s="14" t="s">
        <v>455</v>
      </c>
      <c r="C225" s="14" t="s">
        <v>456</v>
      </c>
      <c r="D225" s="14" t="s">
        <v>457</v>
      </c>
      <c r="E225" s="14" t="s">
        <v>458</v>
      </c>
      <c r="F225" s="14">
        <v>330</v>
      </c>
      <c r="G225" s="14">
        <v>0</v>
      </c>
      <c r="H225" s="14">
        <v>330</v>
      </c>
      <c r="I225" s="14">
        <v>45</v>
      </c>
      <c r="J225" s="14">
        <v>45</v>
      </c>
      <c r="K225" s="14">
        <v>2.8</v>
      </c>
      <c r="L225" s="14">
        <v>2.8</v>
      </c>
      <c r="M225" s="14">
        <v>90</v>
      </c>
      <c r="N225" s="14">
        <v>90</v>
      </c>
      <c r="O225" s="14">
        <v>2005</v>
      </c>
      <c r="P225" s="14" t="s">
        <v>459</v>
      </c>
      <c r="Q225" s="14" t="s">
        <v>460</v>
      </c>
      <c r="R225" s="14">
        <v>1000</v>
      </c>
      <c r="S225" s="14">
        <v>1000</v>
      </c>
      <c r="T225" s="14" t="s">
        <v>390</v>
      </c>
      <c r="U225" s="14"/>
      <c r="V225" s="8"/>
      <c r="W225" s="8"/>
      <c r="X225" s="8"/>
      <c r="Y225" s="8"/>
      <c r="Z225" s="8"/>
      <c r="AA225" s="8"/>
      <c r="AB225" s="8"/>
    </row>
    <row r="226" s="5" customFormat="1" ht="213" customHeight="1" spans="1:28">
      <c r="A226" s="10">
        <v>101</v>
      </c>
      <c r="B226" s="14" t="s">
        <v>461</v>
      </c>
      <c r="C226" s="14" t="s">
        <v>462</v>
      </c>
      <c r="D226" s="14" t="s">
        <v>457</v>
      </c>
      <c r="E226" s="14" t="s">
        <v>463</v>
      </c>
      <c r="F226" s="14">
        <v>1442</v>
      </c>
      <c r="G226" s="14">
        <v>0</v>
      </c>
      <c r="H226" s="14">
        <v>1442</v>
      </c>
      <c r="I226" s="14">
        <v>42</v>
      </c>
      <c r="J226" s="14">
        <v>42</v>
      </c>
      <c r="K226" s="14">
        <v>7.98</v>
      </c>
      <c r="L226" s="14">
        <v>7.98</v>
      </c>
      <c r="M226" s="14">
        <v>139</v>
      </c>
      <c r="N226" s="14">
        <v>139</v>
      </c>
      <c r="O226" s="14">
        <v>1991</v>
      </c>
      <c r="P226" s="14" t="s">
        <v>249</v>
      </c>
      <c r="Q226" s="14" t="s">
        <v>460</v>
      </c>
      <c r="R226" s="14">
        <v>1500</v>
      </c>
      <c r="S226" s="14">
        <v>1500</v>
      </c>
      <c r="T226" s="14" t="s">
        <v>390</v>
      </c>
      <c r="U226" s="14" t="s">
        <v>464</v>
      </c>
      <c r="V226" s="8"/>
      <c r="W226" s="8"/>
      <c r="X226" s="8"/>
      <c r="Y226" s="8"/>
      <c r="Z226" s="8"/>
      <c r="AA226" s="8"/>
      <c r="AB226" s="8"/>
    </row>
    <row r="227" s="5" customFormat="1" ht="45" customHeight="1" spans="1:28">
      <c r="A227" s="49" t="s">
        <v>241</v>
      </c>
      <c r="B227" s="49" t="s">
        <v>465</v>
      </c>
      <c r="C227" s="49" t="s">
        <v>466</v>
      </c>
      <c r="D227" s="49"/>
      <c r="E227" s="49"/>
      <c r="F227" s="49">
        <v>25210</v>
      </c>
      <c r="G227" s="49">
        <f>SUM(G126:G226)</f>
        <v>98</v>
      </c>
      <c r="H227" s="49">
        <f t="shared" ref="H227:N227" si="2">SUM(H126:H226)</f>
        <v>25210</v>
      </c>
      <c r="I227" s="49">
        <f t="shared" si="2"/>
        <v>2170</v>
      </c>
      <c r="J227" s="49">
        <f t="shared" si="2"/>
        <v>2170</v>
      </c>
      <c r="K227" s="49">
        <f t="shared" si="2"/>
        <v>215.053</v>
      </c>
      <c r="L227" s="49">
        <f t="shared" si="2"/>
        <v>215.053</v>
      </c>
      <c r="M227" s="49">
        <f t="shared" si="2"/>
        <v>3737</v>
      </c>
      <c r="N227" s="49">
        <f t="shared" si="2"/>
        <v>3736</v>
      </c>
      <c r="O227" s="49"/>
      <c r="P227" s="49"/>
      <c r="Q227" s="49"/>
      <c r="R227" s="49">
        <v>52109</v>
      </c>
      <c r="S227" s="49">
        <f>SUM(S126:S226)</f>
        <v>52109</v>
      </c>
      <c r="T227" s="49"/>
      <c r="U227" s="38"/>
      <c r="V227" s="8"/>
      <c r="W227" s="8"/>
      <c r="X227" s="8"/>
      <c r="Y227" s="8"/>
      <c r="Z227" s="8"/>
      <c r="AA227" s="8"/>
      <c r="AB227" s="8"/>
    </row>
    <row r="228" ht="45" customHeight="1" spans="1:21">
      <c r="A228" s="50" t="s">
        <v>467</v>
      </c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</row>
    <row r="229" ht="108" customHeight="1" spans="1:21">
      <c r="A229" s="51">
        <v>1</v>
      </c>
      <c r="B229" s="51" t="s">
        <v>468</v>
      </c>
      <c r="C229" s="51" t="s">
        <v>469</v>
      </c>
      <c r="D229" s="51" t="s">
        <v>470</v>
      </c>
      <c r="E229" s="51" t="s">
        <v>471</v>
      </c>
      <c r="F229" s="51">
        <v>45</v>
      </c>
      <c r="G229" s="51">
        <v>0</v>
      </c>
      <c r="H229" s="51">
        <v>97</v>
      </c>
      <c r="I229" s="51">
        <v>2</v>
      </c>
      <c r="J229" s="51">
        <v>4</v>
      </c>
      <c r="K229" s="51">
        <v>0.5</v>
      </c>
      <c r="L229" s="51">
        <v>0.85</v>
      </c>
      <c r="M229" s="52">
        <v>2</v>
      </c>
      <c r="N229" s="52">
        <v>2</v>
      </c>
      <c r="O229" s="51" t="s">
        <v>472</v>
      </c>
      <c r="P229" s="51" t="s">
        <v>336</v>
      </c>
      <c r="Q229" s="51" t="s">
        <v>473</v>
      </c>
      <c r="R229" s="51">
        <v>250</v>
      </c>
      <c r="S229" s="52">
        <v>450</v>
      </c>
      <c r="T229" s="52" t="s">
        <v>34</v>
      </c>
      <c r="U229" s="58"/>
    </row>
    <row r="230" ht="108" customHeight="1" spans="1:21">
      <c r="A230" s="51">
        <v>2</v>
      </c>
      <c r="B230" s="51" t="s">
        <v>474</v>
      </c>
      <c r="C230" s="51"/>
      <c r="D230" s="51"/>
      <c r="E230" s="51" t="s">
        <v>475</v>
      </c>
      <c r="F230" s="51">
        <v>52</v>
      </c>
      <c r="G230" s="51"/>
      <c r="H230" s="51"/>
      <c r="I230" s="51">
        <v>2</v>
      </c>
      <c r="J230" s="51"/>
      <c r="K230" s="51">
        <v>0.35</v>
      </c>
      <c r="L230" s="51"/>
      <c r="M230" s="52">
        <v>6</v>
      </c>
      <c r="N230" s="52">
        <v>6</v>
      </c>
      <c r="O230" s="51" t="s">
        <v>476</v>
      </c>
      <c r="P230" s="51" t="s">
        <v>336</v>
      </c>
      <c r="Q230" s="51" t="s">
        <v>473</v>
      </c>
      <c r="R230" s="51">
        <v>200</v>
      </c>
      <c r="S230" s="52"/>
      <c r="T230" s="52" t="s">
        <v>34</v>
      </c>
      <c r="U230" s="58"/>
    </row>
    <row r="231" ht="108" customHeight="1" spans="1:21">
      <c r="A231" s="51">
        <v>3</v>
      </c>
      <c r="B231" s="51" t="s">
        <v>477</v>
      </c>
      <c r="C231" s="51" t="s">
        <v>478</v>
      </c>
      <c r="D231" s="51"/>
      <c r="E231" s="51" t="s">
        <v>479</v>
      </c>
      <c r="F231" s="51">
        <v>40</v>
      </c>
      <c r="G231" s="51">
        <v>0</v>
      </c>
      <c r="H231" s="51">
        <v>68</v>
      </c>
      <c r="I231" s="51">
        <v>1</v>
      </c>
      <c r="J231" s="51">
        <v>3</v>
      </c>
      <c r="K231" s="51">
        <v>0.15</v>
      </c>
      <c r="L231" s="51">
        <v>0.346</v>
      </c>
      <c r="M231" s="52">
        <v>4</v>
      </c>
      <c r="N231" s="52">
        <v>4</v>
      </c>
      <c r="O231" s="51" t="s">
        <v>480</v>
      </c>
      <c r="P231" s="51" t="s">
        <v>61</v>
      </c>
      <c r="Q231" s="51" t="s">
        <v>473</v>
      </c>
      <c r="R231" s="51">
        <v>150</v>
      </c>
      <c r="S231" s="52">
        <v>248</v>
      </c>
      <c r="T231" s="52" t="s">
        <v>34</v>
      </c>
      <c r="U231" s="58"/>
    </row>
    <row r="232" ht="108" customHeight="1" spans="1:21">
      <c r="A232" s="51">
        <v>4</v>
      </c>
      <c r="B232" s="51" t="s">
        <v>481</v>
      </c>
      <c r="C232" s="51"/>
      <c r="D232" s="51"/>
      <c r="E232" s="51" t="s">
        <v>482</v>
      </c>
      <c r="F232" s="51">
        <v>28</v>
      </c>
      <c r="G232" s="51"/>
      <c r="H232" s="51"/>
      <c r="I232" s="51">
        <v>2</v>
      </c>
      <c r="J232" s="51"/>
      <c r="K232" s="51">
        <v>0.196</v>
      </c>
      <c r="L232" s="51"/>
      <c r="M232" s="52">
        <v>4</v>
      </c>
      <c r="N232" s="52">
        <v>4</v>
      </c>
      <c r="O232" s="51" t="s">
        <v>483</v>
      </c>
      <c r="P232" s="51" t="s">
        <v>484</v>
      </c>
      <c r="Q232" s="51" t="s">
        <v>473</v>
      </c>
      <c r="R232" s="51">
        <v>98</v>
      </c>
      <c r="S232" s="52"/>
      <c r="T232" s="52" t="s">
        <v>34</v>
      </c>
      <c r="U232" s="58"/>
    </row>
    <row r="233" ht="108" customHeight="1" spans="1:21">
      <c r="A233" s="51">
        <v>5</v>
      </c>
      <c r="B233" s="51" t="s">
        <v>485</v>
      </c>
      <c r="C233" s="51" t="s">
        <v>486</v>
      </c>
      <c r="D233" s="51"/>
      <c r="E233" s="51" t="s">
        <v>487</v>
      </c>
      <c r="F233" s="51">
        <v>30</v>
      </c>
      <c r="G233" s="51">
        <v>0</v>
      </c>
      <c r="H233" s="51">
        <v>59</v>
      </c>
      <c r="I233" s="51">
        <v>2</v>
      </c>
      <c r="J233" s="51">
        <v>4</v>
      </c>
      <c r="K233" s="51">
        <v>0.15</v>
      </c>
      <c r="L233" s="51">
        <v>0.37</v>
      </c>
      <c r="M233" s="52">
        <v>2</v>
      </c>
      <c r="N233" s="52">
        <v>2</v>
      </c>
      <c r="O233" s="51" t="s">
        <v>472</v>
      </c>
      <c r="P233" s="51" t="s">
        <v>61</v>
      </c>
      <c r="Q233" s="51" t="s">
        <v>473</v>
      </c>
      <c r="R233" s="51">
        <v>75</v>
      </c>
      <c r="S233" s="52">
        <v>185</v>
      </c>
      <c r="T233" s="52" t="s">
        <v>34</v>
      </c>
      <c r="U233" s="58"/>
    </row>
    <row r="234" ht="108" customHeight="1" spans="1:21">
      <c r="A234" s="51">
        <v>6</v>
      </c>
      <c r="B234" s="51" t="s">
        <v>488</v>
      </c>
      <c r="C234" s="51"/>
      <c r="D234" s="51"/>
      <c r="E234" s="51" t="s">
        <v>489</v>
      </c>
      <c r="F234" s="51">
        <v>20</v>
      </c>
      <c r="G234" s="51"/>
      <c r="H234" s="51"/>
      <c r="I234" s="51">
        <v>1</v>
      </c>
      <c r="J234" s="51"/>
      <c r="K234" s="51">
        <v>0.14</v>
      </c>
      <c r="L234" s="51"/>
      <c r="M234" s="52">
        <v>2</v>
      </c>
      <c r="N234" s="52">
        <v>2</v>
      </c>
      <c r="O234" s="51" t="s">
        <v>490</v>
      </c>
      <c r="P234" s="51" t="s">
        <v>491</v>
      </c>
      <c r="Q234" s="51" t="s">
        <v>473</v>
      </c>
      <c r="R234" s="51">
        <v>70</v>
      </c>
      <c r="S234" s="52"/>
      <c r="T234" s="52" t="s">
        <v>34</v>
      </c>
      <c r="U234" s="58"/>
    </row>
    <row r="235" ht="108" customHeight="1" spans="1:21">
      <c r="A235" s="51">
        <v>7</v>
      </c>
      <c r="B235" s="51" t="s">
        <v>492</v>
      </c>
      <c r="C235" s="51"/>
      <c r="D235" s="51"/>
      <c r="E235" s="51" t="s">
        <v>489</v>
      </c>
      <c r="F235" s="51">
        <v>9</v>
      </c>
      <c r="G235" s="51"/>
      <c r="H235" s="51"/>
      <c r="I235" s="51">
        <v>1</v>
      </c>
      <c r="J235" s="51"/>
      <c r="K235" s="51">
        <v>0.08</v>
      </c>
      <c r="L235" s="51"/>
      <c r="M235" s="52">
        <v>2</v>
      </c>
      <c r="N235" s="52">
        <v>2</v>
      </c>
      <c r="O235" s="51" t="s">
        <v>472</v>
      </c>
      <c r="P235" s="51" t="s">
        <v>493</v>
      </c>
      <c r="Q235" s="51" t="s">
        <v>473</v>
      </c>
      <c r="R235" s="51">
        <v>40</v>
      </c>
      <c r="S235" s="52"/>
      <c r="T235" s="52" t="s">
        <v>34</v>
      </c>
      <c r="U235" s="58"/>
    </row>
    <row r="236" ht="90" customHeight="1" spans="1:21">
      <c r="A236" s="51">
        <v>8</v>
      </c>
      <c r="B236" s="52" t="s">
        <v>494</v>
      </c>
      <c r="C236" s="52" t="s">
        <v>495</v>
      </c>
      <c r="D236" s="53" t="s">
        <v>496</v>
      </c>
      <c r="E236" s="52" t="s">
        <v>497</v>
      </c>
      <c r="F236" s="52">
        <v>160</v>
      </c>
      <c r="G236" s="52">
        <v>0</v>
      </c>
      <c r="H236" s="52">
        <v>1007</v>
      </c>
      <c r="I236" s="52">
        <v>8</v>
      </c>
      <c r="J236" s="52">
        <v>59</v>
      </c>
      <c r="K236" s="52">
        <v>1.7</v>
      </c>
      <c r="L236" s="52">
        <v>12.1</v>
      </c>
      <c r="M236" s="52">
        <v>20</v>
      </c>
      <c r="N236" s="52">
        <v>20</v>
      </c>
      <c r="O236" s="52" t="s">
        <v>490</v>
      </c>
      <c r="P236" s="52" t="s">
        <v>484</v>
      </c>
      <c r="Q236" s="52" t="s">
        <v>498</v>
      </c>
      <c r="R236" s="52">
        <v>450</v>
      </c>
      <c r="S236" s="52">
        <v>2990</v>
      </c>
      <c r="T236" s="52" t="s">
        <v>34</v>
      </c>
      <c r="U236" s="53"/>
    </row>
    <row r="237" ht="90" customHeight="1" spans="1:21">
      <c r="A237" s="51">
        <v>9</v>
      </c>
      <c r="B237" s="52" t="s">
        <v>499</v>
      </c>
      <c r="C237" s="52"/>
      <c r="D237" s="51"/>
      <c r="E237" s="52" t="s">
        <v>497</v>
      </c>
      <c r="F237" s="52">
        <v>73</v>
      </c>
      <c r="G237" s="52"/>
      <c r="H237" s="52"/>
      <c r="I237" s="52">
        <v>4</v>
      </c>
      <c r="J237" s="52"/>
      <c r="K237" s="52">
        <v>0.9</v>
      </c>
      <c r="L237" s="52"/>
      <c r="M237" s="52">
        <v>9</v>
      </c>
      <c r="N237" s="52">
        <v>9</v>
      </c>
      <c r="O237" s="52" t="s">
        <v>370</v>
      </c>
      <c r="P237" s="52" t="s">
        <v>484</v>
      </c>
      <c r="Q237" s="52" t="s">
        <v>498</v>
      </c>
      <c r="R237" s="52">
        <v>280</v>
      </c>
      <c r="S237" s="52"/>
      <c r="T237" s="52" t="s">
        <v>34</v>
      </c>
      <c r="U237" s="53"/>
    </row>
    <row r="238" ht="90" customHeight="1" spans="1:21">
      <c r="A238" s="51">
        <v>10</v>
      </c>
      <c r="B238" s="52" t="s">
        <v>500</v>
      </c>
      <c r="C238" s="52"/>
      <c r="D238" s="51"/>
      <c r="E238" s="52" t="s">
        <v>497</v>
      </c>
      <c r="F238" s="52">
        <v>100</v>
      </c>
      <c r="G238" s="52"/>
      <c r="H238" s="52"/>
      <c r="I238" s="52">
        <v>8</v>
      </c>
      <c r="J238" s="51"/>
      <c r="K238" s="52">
        <v>1.3</v>
      </c>
      <c r="L238" s="51"/>
      <c r="M238" s="52">
        <v>10</v>
      </c>
      <c r="N238" s="52">
        <v>10</v>
      </c>
      <c r="O238" s="52" t="s">
        <v>370</v>
      </c>
      <c r="P238" s="52" t="s">
        <v>484</v>
      </c>
      <c r="Q238" s="52" t="s">
        <v>498</v>
      </c>
      <c r="R238" s="52">
        <v>350</v>
      </c>
      <c r="S238" s="51"/>
      <c r="T238" s="52" t="s">
        <v>34</v>
      </c>
      <c r="U238" s="53"/>
    </row>
    <row r="239" ht="90" customHeight="1" spans="1:21">
      <c r="A239" s="51">
        <v>11</v>
      </c>
      <c r="B239" s="52" t="s">
        <v>468</v>
      </c>
      <c r="C239" s="52"/>
      <c r="D239" s="51"/>
      <c r="E239" s="52" t="s">
        <v>497</v>
      </c>
      <c r="F239" s="52">
        <v>50</v>
      </c>
      <c r="G239" s="52"/>
      <c r="H239" s="52"/>
      <c r="I239" s="52">
        <v>5</v>
      </c>
      <c r="J239" s="51"/>
      <c r="K239" s="52">
        <v>0.7</v>
      </c>
      <c r="L239" s="51"/>
      <c r="M239" s="52">
        <v>5</v>
      </c>
      <c r="N239" s="52">
        <v>5</v>
      </c>
      <c r="O239" s="52" t="s">
        <v>490</v>
      </c>
      <c r="P239" s="52" t="s">
        <v>484</v>
      </c>
      <c r="Q239" s="52" t="s">
        <v>498</v>
      </c>
      <c r="R239" s="52">
        <v>210</v>
      </c>
      <c r="S239" s="51"/>
      <c r="T239" s="52" t="s">
        <v>34</v>
      </c>
      <c r="U239" s="53"/>
    </row>
    <row r="240" ht="90" customHeight="1" spans="1:21">
      <c r="A240" s="51">
        <v>12</v>
      </c>
      <c r="B240" s="52" t="s">
        <v>501</v>
      </c>
      <c r="C240" s="52"/>
      <c r="D240" s="51"/>
      <c r="E240" s="52" t="s">
        <v>497</v>
      </c>
      <c r="F240" s="52">
        <v>48</v>
      </c>
      <c r="G240" s="52"/>
      <c r="H240" s="52"/>
      <c r="I240" s="52">
        <v>4</v>
      </c>
      <c r="J240" s="51"/>
      <c r="K240" s="52">
        <v>0.6</v>
      </c>
      <c r="L240" s="51"/>
      <c r="M240" s="52">
        <v>4</v>
      </c>
      <c r="N240" s="52">
        <v>4</v>
      </c>
      <c r="O240" s="52" t="s">
        <v>480</v>
      </c>
      <c r="P240" s="52" t="s">
        <v>484</v>
      </c>
      <c r="Q240" s="52" t="s">
        <v>498</v>
      </c>
      <c r="R240" s="52">
        <v>140</v>
      </c>
      <c r="S240" s="51"/>
      <c r="T240" s="52" t="s">
        <v>34</v>
      </c>
      <c r="U240" s="53"/>
    </row>
    <row r="241" ht="90" customHeight="1" spans="1:21">
      <c r="A241" s="51">
        <v>13</v>
      </c>
      <c r="B241" s="52" t="s">
        <v>502</v>
      </c>
      <c r="C241" s="52"/>
      <c r="D241" s="51"/>
      <c r="E241" s="52" t="s">
        <v>497</v>
      </c>
      <c r="F241" s="52">
        <v>80</v>
      </c>
      <c r="G241" s="52"/>
      <c r="H241" s="52"/>
      <c r="I241" s="52">
        <v>4</v>
      </c>
      <c r="J241" s="51"/>
      <c r="K241" s="52">
        <v>1</v>
      </c>
      <c r="L241" s="51"/>
      <c r="M241" s="52">
        <v>8</v>
      </c>
      <c r="N241" s="52">
        <v>8</v>
      </c>
      <c r="O241" s="52" t="s">
        <v>480</v>
      </c>
      <c r="P241" s="52" t="s">
        <v>484</v>
      </c>
      <c r="Q241" s="52" t="s">
        <v>498</v>
      </c>
      <c r="R241" s="52">
        <v>230</v>
      </c>
      <c r="S241" s="51"/>
      <c r="T241" s="52" t="s">
        <v>34</v>
      </c>
      <c r="U241" s="53"/>
    </row>
    <row r="242" ht="90" customHeight="1" spans="1:21">
      <c r="A242" s="51">
        <v>14</v>
      </c>
      <c r="B242" s="52" t="s">
        <v>503</v>
      </c>
      <c r="C242" s="52"/>
      <c r="D242" s="51"/>
      <c r="E242" s="52" t="s">
        <v>497</v>
      </c>
      <c r="F242" s="52">
        <v>54</v>
      </c>
      <c r="G242" s="52"/>
      <c r="H242" s="52"/>
      <c r="I242" s="52">
        <v>3</v>
      </c>
      <c r="J242" s="51"/>
      <c r="K242" s="52">
        <v>0.8</v>
      </c>
      <c r="L242" s="51"/>
      <c r="M242" s="52">
        <v>6</v>
      </c>
      <c r="N242" s="52">
        <v>6</v>
      </c>
      <c r="O242" s="52" t="s">
        <v>480</v>
      </c>
      <c r="P242" s="52" t="s">
        <v>484</v>
      </c>
      <c r="Q242" s="52" t="s">
        <v>498</v>
      </c>
      <c r="R242" s="52">
        <v>140</v>
      </c>
      <c r="S242" s="51"/>
      <c r="T242" s="52" t="s">
        <v>34</v>
      </c>
      <c r="U242" s="53"/>
    </row>
    <row r="243" ht="90" customHeight="1" spans="1:21">
      <c r="A243" s="51">
        <v>15</v>
      </c>
      <c r="B243" s="52" t="s">
        <v>504</v>
      </c>
      <c r="C243" s="52"/>
      <c r="D243" s="51"/>
      <c r="E243" s="52" t="s">
        <v>497</v>
      </c>
      <c r="F243" s="52">
        <v>220</v>
      </c>
      <c r="G243" s="52"/>
      <c r="H243" s="52"/>
      <c r="I243" s="52">
        <v>9</v>
      </c>
      <c r="J243" s="51"/>
      <c r="K243" s="52">
        <v>2.5</v>
      </c>
      <c r="L243" s="51"/>
      <c r="M243" s="52">
        <v>20</v>
      </c>
      <c r="N243" s="52">
        <v>20</v>
      </c>
      <c r="O243" s="52" t="s">
        <v>370</v>
      </c>
      <c r="P243" s="52" t="s">
        <v>484</v>
      </c>
      <c r="Q243" s="52" t="s">
        <v>498</v>
      </c>
      <c r="R243" s="52">
        <v>600</v>
      </c>
      <c r="S243" s="51"/>
      <c r="T243" s="52" t="s">
        <v>34</v>
      </c>
      <c r="U243" s="53"/>
    </row>
    <row r="244" ht="90" customHeight="1" spans="1:21">
      <c r="A244" s="51">
        <v>16</v>
      </c>
      <c r="B244" s="52" t="s">
        <v>505</v>
      </c>
      <c r="C244" s="52"/>
      <c r="D244" s="51"/>
      <c r="E244" s="52" t="s">
        <v>497</v>
      </c>
      <c r="F244" s="52">
        <v>52</v>
      </c>
      <c r="G244" s="52"/>
      <c r="H244" s="52"/>
      <c r="I244" s="52">
        <v>4</v>
      </c>
      <c r="J244" s="51"/>
      <c r="K244" s="52">
        <v>0.7</v>
      </c>
      <c r="L244" s="51"/>
      <c r="M244" s="52">
        <v>4</v>
      </c>
      <c r="N244" s="52">
        <v>4</v>
      </c>
      <c r="O244" s="52" t="s">
        <v>480</v>
      </c>
      <c r="P244" s="52" t="s">
        <v>484</v>
      </c>
      <c r="Q244" s="52" t="s">
        <v>498</v>
      </c>
      <c r="R244" s="52">
        <v>140</v>
      </c>
      <c r="S244" s="51"/>
      <c r="T244" s="52" t="s">
        <v>34</v>
      </c>
      <c r="U244" s="53"/>
    </row>
    <row r="245" ht="90" customHeight="1" spans="1:21">
      <c r="A245" s="51">
        <v>17</v>
      </c>
      <c r="B245" s="52" t="s">
        <v>506</v>
      </c>
      <c r="C245" s="52"/>
      <c r="D245" s="51"/>
      <c r="E245" s="52" t="s">
        <v>497</v>
      </c>
      <c r="F245" s="52">
        <v>170</v>
      </c>
      <c r="G245" s="52"/>
      <c r="H245" s="52"/>
      <c r="I245" s="52">
        <v>10</v>
      </c>
      <c r="J245" s="51"/>
      <c r="K245" s="52">
        <v>1.9</v>
      </c>
      <c r="L245" s="51"/>
      <c r="M245" s="52">
        <v>16</v>
      </c>
      <c r="N245" s="52">
        <v>16</v>
      </c>
      <c r="O245" s="52" t="s">
        <v>480</v>
      </c>
      <c r="P245" s="52" t="s">
        <v>484</v>
      </c>
      <c r="Q245" s="52" t="s">
        <v>498</v>
      </c>
      <c r="R245" s="52">
        <v>450</v>
      </c>
      <c r="S245" s="51"/>
      <c r="T245" s="52" t="s">
        <v>34</v>
      </c>
      <c r="U245" s="53"/>
    </row>
    <row r="246" ht="129" customHeight="1" spans="1:21">
      <c r="A246" s="51">
        <v>18</v>
      </c>
      <c r="B246" s="52" t="s">
        <v>507</v>
      </c>
      <c r="C246" s="52" t="s">
        <v>508</v>
      </c>
      <c r="D246" s="52" t="s">
        <v>509</v>
      </c>
      <c r="E246" s="53" t="s">
        <v>510</v>
      </c>
      <c r="F246" s="52">
        <v>56</v>
      </c>
      <c r="G246" s="52">
        <v>0</v>
      </c>
      <c r="H246" s="52">
        <v>98</v>
      </c>
      <c r="I246" s="52">
        <v>3</v>
      </c>
      <c r="J246" s="52">
        <v>5</v>
      </c>
      <c r="K246" s="55">
        <v>0.6</v>
      </c>
      <c r="L246" s="52">
        <v>1</v>
      </c>
      <c r="M246" s="52">
        <v>6</v>
      </c>
      <c r="N246" s="52">
        <v>6</v>
      </c>
      <c r="O246" s="53" t="s">
        <v>511</v>
      </c>
      <c r="P246" s="53" t="s">
        <v>249</v>
      </c>
      <c r="Q246" s="52" t="s">
        <v>512</v>
      </c>
      <c r="R246" s="52">
        <v>300</v>
      </c>
      <c r="S246" s="52">
        <v>500</v>
      </c>
      <c r="T246" s="53" t="s">
        <v>286</v>
      </c>
      <c r="U246" s="53"/>
    </row>
    <row r="247" ht="129" customHeight="1" spans="1:21">
      <c r="A247" s="51">
        <v>19</v>
      </c>
      <c r="B247" s="52" t="s">
        <v>513</v>
      </c>
      <c r="C247" s="52"/>
      <c r="D247" s="51"/>
      <c r="E247" s="53" t="s">
        <v>510</v>
      </c>
      <c r="F247" s="52">
        <v>42</v>
      </c>
      <c r="G247" s="51"/>
      <c r="H247" s="52"/>
      <c r="I247" s="52">
        <v>2</v>
      </c>
      <c r="J247" s="52"/>
      <c r="K247" s="55">
        <v>0.4</v>
      </c>
      <c r="L247" s="52"/>
      <c r="M247" s="52">
        <v>5</v>
      </c>
      <c r="N247" s="52">
        <v>5</v>
      </c>
      <c r="O247" s="53" t="s">
        <v>163</v>
      </c>
      <c r="P247" s="53" t="s">
        <v>249</v>
      </c>
      <c r="Q247" s="52" t="s">
        <v>512</v>
      </c>
      <c r="R247" s="52">
        <v>200</v>
      </c>
      <c r="S247" s="52"/>
      <c r="T247" s="53" t="s">
        <v>286</v>
      </c>
      <c r="U247" s="53"/>
    </row>
    <row r="248" ht="129" customHeight="1" spans="1:21">
      <c r="A248" s="51">
        <v>20</v>
      </c>
      <c r="B248" s="52" t="s">
        <v>514</v>
      </c>
      <c r="C248" s="52" t="s">
        <v>515</v>
      </c>
      <c r="D248" s="51"/>
      <c r="E248" s="53" t="s">
        <v>510</v>
      </c>
      <c r="F248" s="52">
        <v>26</v>
      </c>
      <c r="G248" s="52">
        <v>0</v>
      </c>
      <c r="H248" s="52">
        <v>121</v>
      </c>
      <c r="I248" s="52">
        <v>1</v>
      </c>
      <c r="J248" s="52">
        <v>6</v>
      </c>
      <c r="K248" s="55">
        <v>0.4</v>
      </c>
      <c r="L248" s="52">
        <v>1.18</v>
      </c>
      <c r="M248" s="52">
        <v>3</v>
      </c>
      <c r="N248" s="52">
        <v>3</v>
      </c>
      <c r="O248" s="53" t="s">
        <v>472</v>
      </c>
      <c r="P248" s="53" t="s">
        <v>249</v>
      </c>
      <c r="Q248" s="52" t="s">
        <v>512</v>
      </c>
      <c r="R248" s="52">
        <v>200</v>
      </c>
      <c r="S248" s="52">
        <v>590</v>
      </c>
      <c r="T248" s="53" t="s">
        <v>286</v>
      </c>
      <c r="U248" s="53"/>
    </row>
    <row r="249" ht="129" customHeight="1" spans="1:21">
      <c r="A249" s="51">
        <v>21</v>
      </c>
      <c r="B249" s="52" t="s">
        <v>516</v>
      </c>
      <c r="C249" s="52"/>
      <c r="D249" s="51"/>
      <c r="E249" s="53" t="s">
        <v>510</v>
      </c>
      <c r="F249" s="52">
        <v>24</v>
      </c>
      <c r="G249" s="51"/>
      <c r="H249" s="52"/>
      <c r="I249" s="52">
        <v>1</v>
      </c>
      <c r="J249" s="52"/>
      <c r="K249" s="55">
        <v>0.22</v>
      </c>
      <c r="L249" s="52"/>
      <c r="M249" s="52">
        <v>4</v>
      </c>
      <c r="N249" s="52">
        <v>4</v>
      </c>
      <c r="O249" s="53" t="s">
        <v>472</v>
      </c>
      <c r="P249" s="53" t="s">
        <v>249</v>
      </c>
      <c r="Q249" s="52" t="s">
        <v>512</v>
      </c>
      <c r="R249" s="52">
        <v>110</v>
      </c>
      <c r="S249" s="52"/>
      <c r="T249" s="53" t="s">
        <v>286</v>
      </c>
      <c r="U249" s="53"/>
    </row>
    <row r="250" ht="129" customHeight="1" spans="1:21">
      <c r="A250" s="51">
        <v>22</v>
      </c>
      <c r="B250" s="52" t="s">
        <v>517</v>
      </c>
      <c r="C250" s="52"/>
      <c r="D250" s="51"/>
      <c r="E250" s="53" t="s">
        <v>510</v>
      </c>
      <c r="F250" s="52">
        <v>17</v>
      </c>
      <c r="G250" s="51"/>
      <c r="H250" s="52"/>
      <c r="I250" s="52">
        <v>1</v>
      </c>
      <c r="J250" s="52"/>
      <c r="K250" s="55">
        <v>0.18</v>
      </c>
      <c r="L250" s="52"/>
      <c r="M250" s="52">
        <v>2</v>
      </c>
      <c r="N250" s="52">
        <v>2</v>
      </c>
      <c r="O250" s="53" t="s">
        <v>483</v>
      </c>
      <c r="P250" s="53" t="s">
        <v>249</v>
      </c>
      <c r="Q250" s="52" t="s">
        <v>512</v>
      </c>
      <c r="R250" s="52">
        <v>90</v>
      </c>
      <c r="S250" s="52"/>
      <c r="T250" s="53" t="s">
        <v>286</v>
      </c>
      <c r="U250" s="53"/>
    </row>
    <row r="251" ht="129" customHeight="1" spans="1:21">
      <c r="A251" s="51">
        <v>23</v>
      </c>
      <c r="B251" s="52" t="s">
        <v>518</v>
      </c>
      <c r="C251" s="52"/>
      <c r="D251" s="51"/>
      <c r="E251" s="53" t="s">
        <v>510</v>
      </c>
      <c r="F251" s="52">
        <v>6</v>
      </c>
      <c r="G251" s="51"/>
      <c r="H251" s="52"/>
      <c r="I251" s="52">
        <v>1</v>
      </c>
      <c r="J251" s="52"/>
      <c r="K251" s="55">
        <v>0.08</v>
      </c>
      <c r="L251" s="52"/>
      <c r="M251" s="52">
        <v>1</v>
      </c>
      <c r="N251" s="52">
        <v>1</v>
      </c>
      <c r="O251" s="53" t="s">
        <v>368</v>
      </c>
      <c r="P251" s="53" t="s">
        <v>249</v>
      </c>
      <c r="Q251" s="52" t="s">
        <v>512</v>
      </c>
      <c r="R251" s="52">
        <v>40</v>
      </c>
      <c r="S251" s="52"/>
      <c r="T251" s="53" t="s">
        <v>286</v>
      </c>
      <c r="U251" s="53"/>
    </row>
    <row r="252" ht="129" customHeight="1" spans="1:21">
      <c r="A252" s="51">
        <v>24</v>
      </c>
      <c r="B252" s="52" t="s">
        <v>519</v>
      </c>
      <c r="C252" s="52"/>
      <c r="D252" s="51"/>
      <c r="E252" s="53" t="s">
        <v>510</v>
      </c>
      <c r="F252" s="52">
        <v>48</v>
      </c>
      <c r="G252" s="51"/>
      <c r="H252" s="52"/>
      <c r="I252" s="52">
        <v>2</v>
      </c>
      <c r="J252" s="52"/>
      <c r="K252" s="55">
        <v>0.3</v>
      </c>
      <c r="L252" s="52"/>
      <c r="M252" s="52">
        <v>4</v>
      </c>
      <c r="N252" s="52">
        <v>4</v>
      </c>
      <c r="O252" s="53" t="s">
        <v>483</v>
      </c>
      <c r="P252" s="53" t="s">
        <v>249</v>
      </c>
      <c r="Q252" s="52" t="s">
        <v>512</v>
      </c>
      <c r="R252" s="52">
        <v>150</v>
      </c>
      <c r="S252" s="52"/>
      <c r="T252" s="53" t="s">
        <v>286</v>
      </c>
      <c r="U252" s="53"/>
    </row>
    <row r="253" ht="129" customHeight="1" spans="1:21">
      <c r="A253" s="51">
        <v>25</v>
      </c>
      <c r="B253" s="52" t="s">
        <v>520</v>
      </c>
      <c r="C253" s="52" t="s">
        <v>521</v>
      </c>
      <c r="D253" s="51"/>
      <c r="E253" s="53" t="s">
        <v>522</v>
      </c>
      <c r="F253" s="52">
        <v>410</v>
      </c>
      <c r="G253" s="52">
        <v>0</v>
      </c>
      <c r="H253" s="52">
        <v>442</v>
      </c>
      <c r="I253" s="52">
        <v>14</v>
      </c>
      <c r="J253" s="52">
        <v>18</v>
      </c>
      <c r="K253" s="55">
        <v>2.8</v>
      </c>
      <c r="L253" s="52">
        <v>3.12</v>
      </c>
      <c r="M253" s="52">
        <v>41</v>
      </c>
      <c r="N253" s="52">
        <v>41</v>
      </c>
      <c r="O253" s="53" t="s">
        <v>523</v>
      </c>
      <c r="P253" s="53" t="s">
        <v>290</v>
      </c>
      <c r="Q253" s="52" t="s">
        <v>512</v>
      </c>
      <c r="R253" s="52">
        <v>1400</v>
      </c>
      <c r="S253" s="52">
        <v>1560</v>
      </c>
      <c r="T253" s="53" t="s">
        <v>524</v>
      </c>
      <c r="U253" s="53"/>
    </row>
    <row r="254" ht="129" customHeight="1" spans="1:21">
      <c r="A254" s="51">
        <v>26</v>
      </c>
      <c r="B254" s="52" t="s">
        <v>525</v>
      </c>
      <c r="C254" s="52"/>
      <c r="D254" s="51"/>
      <c r="E254" s="53" t="s">
        <v>522</v>
      </c>
      <c r="F254" s="52">
        <v>32</v>
      </c>
      <c r="G254" s="52"/>
      <c r="H254" s="52"/>
      <c r="I254" s="52">
        <v>4</v>
      </c>
      <c r="J254" s="52"/>
      <c r="K254" s="55">
        <v>0.32</v>
      </c>
      <c r="L254" s="52"/>
      <c r="M254" s="52">
        <v>8</v>
      </c>
      <c r="N254" s="52">
        <v>8</v>
      </c>
      <c r="O254" s="53" t="s">
        <v>526</v>
      </c>
      <c r="P254" s="53" t="s">
        <v>249</v>
      </c>
      <c r="Q254" s="52" t="s">
        <v>512</v>
      </c>
      <c r="R254" s="52">
        <v>160</v>
      </c>
      <c r="S254" s="52"/>
      <c r="T254" s="53" t="s">
        <v>286</v>
      </c>
      <c r="U254" s="53"/>
    </row>
    <row r="255" ht="129" customHeight="1" spans="1:21">
      <c r="A255" s="51">
        <v>27</v>
      </c>
      <c r="B255" s="52" t="s">
        <v>527</v>
      </c>
      <c r="C255" s="52" t="s">
        <v>528</v>
      </c>
      <c r="D255" s="51"/>
      <c r="E255" s="53" t="s">
        <v>529</v>
      </c>
      <c r="F255" s="52">
        <v>38</v>
      </c>
      <c r="G255" s="52">
        <v>0</v>
      </c>
      <c r="H255" s="52">
        <v>68</v>
      </c>
      <c r="I255" s="52">
        <v>1</v>
      </c>
      <c r="J255" s="52">
        <v>2</v>
      </c>
      <c r="K255" s="55">
        <v>0.24</v>
      </c>
      <c r="L255" s="55">
        <v>0.48</v>
      </c>
      <c r="M255" s="52">
        <v>5</v>
      </c>
      <c r="N255" s="52">
        <v>5</v>
      </c>
      <c r="O255" s="53" t="s">
        <v>530</v>
      </c>
      <c r="P255" s="53" t="s">
        <v>290</v>
      </c>
      <c r="Q255" s="52" t="s">
        <v>512</v>
      </c>
      <c r="R255" s="52">
        <v>120</v>
      </c>
      <c r="S255" s="52">
        <v>240</v>
      </c>
      <c r="T255" s="53" t="s">
        <v>286</v>
      </c>
      <c r="U255" s="53"/>
    </row>
    <row r="256" ht="129" customHeight="1" spans="1:21">
      <c r="A256" s="51">
        <v>28</v>
      </c>
      <c r="B256" s="52" t="s">
        <v>531</v>
      </c>
      <c r="C256" s="52"/>
      <c r="D256" s="51"/>
      <c r="E256" s="53" t="s">
        <v>529</v>
      </c>
      <c r="F256" s="52">
        <v>30</v>
      </c>
      <c r="G256" s="52"/>
      <c r="H256" s="52"/>
      <c r="I256" s="52">
        <v>1</v>
      </c>
      <c r="J256" s="52"/>
      <c r="K256" s="55">
        <v>0.24</v>
      </c>
      <c r="L256" s="52"/>
      <c r="M256" s="52">
        <v>5</v>
      </c>
      <c r="N256" s="52">
        <v>5</v>
      </c>
      <c r="O256" s="53" t="s">
        <v>532</v>
      </c>
      <c r="P256" s="53" t="s">
        <v>290</v>
      </c>
      <c r="Q256" s="52" t="s">
        <v>512</v>
      </c>
      <c r="R256" s="52">
        <v>120</v>
      </c>
      <c r="S256" s="52"/>
      <c r="T256" s="53" t="s">
        <v>286</v>
      </c>
      <c r="U256" s="53"/>
    </row>
    <row r="257" ht="129" customHeight="1" spans="1:21">
      <c r="A257" s="51">
        <v>29</v>
      </c>
      <c r="B257" s="52" t="s">
        <v>533</v>
      </c>
      <c r="C257" s="52" t="s">
        <v>534</v>
      </c>
      <c r="D257" s="51"/>
      <c r="E257" s="53" t="s">
        <v>535</v>
      </c>
      <c r="F257" s="52">
        <v>6</v>
      </c>
      <c r="G257" s="52">
        <v>0</v>
      </c>
      <c r="H257" s="52">
        <v>66</v>
      </c>
      <c r="I257" s="52">
        <v>6</v>
      </c>
      <c r="J257" s="52">
        <v>10</v>
      </c>
      <c r="K257" s="55">
        <v>0.18</v>
      </c>
      <c r="L257" s="52">
        <v>0.68</v>
      </c>
      <c r="M257" s="52">
        <v>6</v>
      </c>
      <c r="N257" s="52">
        <v>6</v>
      </c>
      <c r="O257" s="53" t="s">
        <v>365</v>
      </c>
      <c r="P257" s="53" t="s">
        <v>249</v>
      </c>
      <c r="Q257" s="52" t="s">
        <v>512</v>
      </c>
      <c r="R257" s="52">
        <v>90</v>
      </c>
      <c r="S257" s="52">
        <v>340</v>
      </c>
      <c r="T257" s="53" t="s">
        <v>286</v>
      </c>
      <c r="U257" s="53"/>
    </row>
    <row r="258" ht="129" customHeight="1" spans="1:21">
      <c r="A258" s="51">
        <v>30</v>
      </c>
      <c r="B258" s="52" t="s">
        <v>536</v>
      </c>
      <c r="C258" s="52"/>
      <c r="D258" s="51"/>
      <c r="E258" s="53" t="s">
        <v>535</v>
      </c>
      <c r="F258" s="52">
        <v>23</v>
      </c>
      <c r="G258" s="52"/>
      <c r="H258" s="52"/>
      <c r="I258" s="52">
        <v>1</v>
      </c>
      <c r="J258" s="52"/>
      <c r="K258" s="55">
        <v>0.22</v>
      </c>
      <c r="L258" s="52"/>
      <c r="M258" s="52">
        <v>3</v>
      </c>
      <c r="N258" s="52">
        <v>3</v>
      </c>
      <c r="O258" s="53" t="s">
        <v>365</v>
      </c>
      <c r="P258" s="53" t="s">
        <v>249</v>
      </c>
      <c r="Q258" s="52" t="s">
        <v>512</v>
      </c>
      <c r="R258" s="52">
        <v>110</v>
      </c>
      <c r="S258" s="52"/>
      <c r="T258" s="53" t="s">
        <v>286</v>
      </c>
      <c r="U258" s="53"/>
    </row>
    <row r="259" ht="129" customHeight="1" spans="1:21">
      <c r="A259" s="51">
        <v>31</v>
      </c>
      <c r="B259" s="52" t="s">
        <v>537</v>
      </c>
      <c r="C259" s="52"/>
      <c r="D259" s="51"/>
      <c r="E259" s="53" t="s">
        <v>538</v>
      </c>
      <c r="F259" s="52">
        <v>37</v>
      </c>
      <c r="G259" s="52"/>
      <c r="H259" s="52"/>
      <c r="I259" s="52">
        <v>3</v>
      </c>
      <c r="J259" s="52"/>
      <c r="K259" s="55">
        <v>0.28</v>
      </c>
      <c r="L259" s="52"/>
      <c r="M259" s="52">
        <v>3</v>
      </c>
      <c r="N259" s="52">
        <v>3</v>
      </c>
      <c r="O259" s="53" t="s">
        <v>539</v>
      </c>
      <c r="P259" s="53" t="s">
        <v>249</v>
      </c>
      <c r="Q259" s="52" t="s">
        <v>512</v>
      </c>
      <c r="R259" s="52">
        <v>140</v>
      </c>
      <c r="S259" s="52"/>
      <c r="T259" s="53" t="s">
        <v>286</v>
      </c>
      <c r="U259" s="53"/>
    </row>
    <row r="260" ht="129" customHeight="1" spans="1:21">
      <c r="A260" s="51">
        <v>32</v>
      </c>
      <c r="B260" s="59" t="s">
        <v>540</v>
      </c>
      <c r="C260" s="52" t="s">
        <v>541</v>
      </c>
      <c r="D260" s="51"/>
      <c r="E260" s="53" t="s">
        <v>542</v>
      </c>
      <c r="F260" s="52">
        <v>40</v>
      </c>
      <c r="G260" s="52">
        <v>0</v>
      </c>
      <c r="H260" s="52">
        <v>362</v>
      </c>
      <c r="I260" s="52">
        <v>1</v>
      </c>
      <c r="J260" s="52">
        <v>16</v>
      </c>
      <c r="K260" s="76">
        <v>0.26</v>
      </c>
      <c r="L260" s="52">
        <v>3.7</v>
      </c>
      <c r="M260" s="52">
        <v>6</v>
      </c>
      <c r="N260" s="52">
        <v>6</v>
      </c>
      <c r="O260" s="52" t="s">
        <v>163</v>
      </c>
      <c r="P260" s="52" t="s">
        <v>459</v>
      </c>
      <c r="Q260" s="52" t="s">
        <v>512</v>
      </c>
      <c r="R260" s="52">
        <v>130</v>
      </c>
      <c r="S260" s="52">
        <v>1850</v>
      </c>
      <c r="T260" s="53" t="s">
        <v>286</v>
      </c>
      <c r="U260" s="53"/>
    </row>
    <row r="261" ht="129" customHeight="1" spans="1:21">
      <c r="A261" s="51">
        <v>33</v>
      </c>
      <c r="B261" s="60" t="s">
        <v>543</v>
      </c>
      <c r="C261" s="52"/>
      <c r="D261" s="51"/>
      <c r="E261" s="53" t="s">
        <v>542</v>
      </c>
      <c r="F261" s="52">
        <v>16</v>
      </c>
      <c r="G261" s="52"/>
      <c r="H261" s="52"/>
      <c r="I261" s="52">
        <v>1</v>
      </c>
      <c r="J261" s="52"/>
      <c r="K261" s="76">
        <v>0.1</v>
      </c>
      <c r="L261" s="52"/>
      <c r="M261" s="52">
        <v>4</v>
      </c>
      <c r="N261" s="52">
        <v>4</v>
      </c>
      <c r="O261" s="52" t="s">
        <v>370</v>
      </c>
      <c r="P261" s="52" t="s">
        <v>459</v>
      </c>
      <c r="Q261" s="52" t="s">
        <v>512</v>
      </c>
      <c r="R261" s="52">
        <v>50</v>
      </c>
      <c r="S261" s="52"/>
      <c r="T261" s="53" t="s">
        <v>286</v>
      </c>
      <c r="U261" s="53"/>
    </row>
    <row r="262" ht="129" customHeight="1" spans="1:21">
      <c r="A262" s="51">
        <v>34</v>
      </c>
      <c r="B262" s="59" t="s">
        <v>544</v>
      </c>
      <c r="C262" s="52"/>
      <c r="D262" s="51"/>
      <c r="E262" s="53" t="s">
        <v>542</v>
      </c>
      <c r="F262" s="59">
        <v>40</v>
      </c>
      <c r="G262" s="52"/>
      <c r="H262" s="52"/>
      <c r="I262" s="77">
        <v>6</v>
      </c>
      <c r="J262" s="52"/>
      <c r="K262" s="78">
        <v>0.65</v>
      </c>
      <c r="L262" s="52"/>
      <c r="M262" s="79">
        <v>3</v>
      </c>
      <c r="N262" s="79">
        <v>3</v>
      </c>
      <c r="O262" s="80" t="s">
        <v>365</v>
      </c>
      <c r="P262" s="79" t="s">
        <v>249</v>
      </c>
      <c r="Q262" s="52" t="s">
        <v>512</v>
      </c>
      <c r="R262" s="52">
        <v>325</v>
      </c>
      <c r="S262" s="52"/>
      <c r="T262" s="53" t="s">
        <v>286</v>
      </c>
      <c r="U262" s="53"/>
    </row>
    <row r="263" ht="129" customHeight="1" spans="1:21">
      <c r="A263" s="51">
        <v>35</v>
      </c>
      <c r="B263" s="60" t="s">
        <v>545</v>
      </c>
      <c r="C263" s="52"/>
      <c r="D263" s="51"/>
      <c r="E263" s="53" t="s">
        <v>542</v>
      </c>
      <c r="F263" s="52">
        <v>46</v>
      </c>
      <c r="G263" s="52"/>
      <c r="H263" s="52"/>
      <c r="I263" s="77">
        <v>6</v>
      </c>
      <c r="J263" s="52"/>
      <c r="K263" s="78">
        <v>0.54</v>
      </c>
      <c r="L263" s="52"/>
      <c r="M263" s="79">
        <v>3</v>
      </c>
      <c r="N263" s="79">
        <v>3</v>
      </c>
      <c r="O263" s="80" t="s">
        <v>546</v>
      </c>
      <c r="P263" s="79" t="s">
        <v>249</v>
      </c>
      <c r="Q263" s="52" t="s">
        <v>512</v>
      </c>
      <c r="R263" s="52">
        <v>270</v>
      </c>
      <c r="S263" s="52"/>
      <c r="T263" s="53" t="s">
        <v>286</v>
      </c>
      <c r="U263" s="53"/>
    </row>
    <row r="264" ht="129" customHeight="1" spans="1:21">
      <c r="A264" s="51">
        <v>36</v>
      </c>
      <c r="B264" s="60" t="s">
        <v>547</v>
      </c>
      <c r="C264" s="52"/>
      <c r="D264" s="51"/>
      <c r="E264" s="53" t="s">
        <v>542</v>
      </c>
      <c r="F264" s="52">
        <v>220</v>
      </c>
      <c r="G264" s="52"/>
      <c r="H264" s="52"/>
      <c r="I264" s="77">
        <v>2</v>
      </c>
      <c r="J264" s="52"/>
      <c r="K264" s="78">
        <v>2.15</v>
      </c>
      <c r="L264" s="52"/>
      <c r="M264" s="79">
        <v>2</v>
      </c>
      <c r="N264" s="79">
        <v>2</v>
      </c>
      <c r="O264" s="80" t="s">
        <v>370</v>
      </c>
      <c r="P264" s="79" t="s">
        <v>459</v>
      </c>
      <c r="Q264" s="52" t="s">
        <v>512</v>
      </c>
      <c r="R264" s="52">
        <v>1075</v>
      </c>
      <c r="S264" s="52"/>
      <c r="T264" s="53" t="s">
        <v>286</v>
      </c>
      <c r="U264" s="53"/>
    </row>
    <row r="265" ht="108" customHeight="1" spans="1:21">
      <c r="A265" s="51">
        <v>37</v>
      </c>
      <c r="B265" s="52" t="s">
        <v>548</v>
      </c>
      <c r="C265" s="52" t="s">
        <v>548</v>
      </c>
      <c r="D265" s="52" t="s">
        <v>549</v>
      </c>
      <c r="E265" s="52" t="s">
        <v>550</v>
      </c>
      <c r="F265" s="61">
        <v>61</v>
      </c>
      <c r="G265" s="61">
        <v>0</v>
      </c>
      <c r="H265" s="61">
        <v>61</v>
      </c>
      <c r="I265" s="61">
        <v>14</v>
      </c>
      <c r="J265" s="61">
        <v>14</v>
      </c>
      <c r="K265" s="61">
        <v>0.42</v>
      </c>
      <c r="L265" s="61">
        <v>0.42</v>
      </c>
      <c r="M265" s="61">
        <v>28</v>
      </c>
      <c r="N265" s="61">
        <v>28</v>
      </c>
      <c r="O265" s="52" t="s">
        <v>546</v>
      </c>
      <c r="P265" s="52" t="s">
        <v>484</v>
      </c>
      <c r="Q265" s="52" t="s">
        <v>551</v>
      </c>
      <c r="R265" s="52">
        <v>147</v>
      </c>
      <c r="S265" s="52">
        <v>147</v>
      </c>
      <c r="T265" s="52" t="s">
        <v>552</v>
      </c>
      <c r="U265" s="51"/>
    </row>
    <row r="266" ht="108" customHeight="1" spans="1:21">
      <c r="A266" s="51">
        <v>38</v>
      </c>
      <c r="B266" s="52" t="s">
        <v>553</v>
      </c>
      <c r="C266" s="52" t="s">
        <v>553</v>
      </c>
      <c r="D266" s="51"/>
      <c r="E266" s="52" t="s">
        <v>554</v>
      </c>
      <c r="F266" s="61">
        <v>478</v>
      </c>
      <c r="G266" s="61">
        <v>0</v>
      </c>
      <c r="H266" s="61">
        <v>478</v>
      </c>
      <c r="I266" s="61">
        <v>19</v>
      </c>
      <c r="J266" s="61">
        <v>19</v>
      </c>
      <c r="K266" s="61">
        <v>5.23</v>
      </c>
      <c r="L266" s="61">
        <v>5.23</v>
      </c>
      <c r="M266" s="61">
        <v>38</v>
      </c>
      <c r="N266" s="61">
        <v>38</v>
      </c>
      <c r="O266" s="52" t="s">
        <v>523</v>
      </c>
      <c r="P266" s="52" t="s">
        <v>555</v>
      </c>
      <c r="Q266" s="52" t="s">
        <v>551</v>
      </c>
      <c r="R266" s="52">
        <v>1830.5</v>
      </c>
      <c r="S266" s="52">
        <v>1830.5</v>
      </c>
      <c r="T266" s="52" t="s">
        <v>552</v>
      </c>
      <c r="U266" s="51"/>
    </row>
    <row r="267" ht="108" customHeight="1" spans="1:21">
      <c r="A267" s="51">
        <v>39</v>
      </c>
      <c r="B267" s="52" t="s">
        <v>556</v>
      </c>
      <c r="C267" s="52" t="s">
        <v>556</v>
      </c>
      <c r="D267" s="51"/>
      <c r="E267" s="52" t="s">
        <v>557</v>
      </c>
      <c r="F267" s="61">
        <v>58</v>
      </c>
      <c r="G267" s="61">
        <v>0</v>
      </c>
      <c r="H267" s="61">
        <v>58</v>
      </c>
      <c r="I267" s="61">
        <v>3</v>
      </c>
      <c r="J267" s="61">
        <v>3</v>
      </c>
      <c r="K267" s="61">
        <v>1.2</v>
      </c>
      <c r="L267" s="61">
        <v>1.2</v>
      </c>
      <c r="M267" s="61">
        <v>6</v>
      </c>
      <c r="N267" s="61">
        <v>6</v>
      </c>
      <c r="O267" s="52" t="s">
        <v>558</v>
      </c>
      <c r="P267" s="52" t="s">
        <v>484</v>
      </c>
      <c r="Q267" s="52" t="s">
        <v>551</v>
      </c>
      <c r="R267" s="52">
        <v>420</v>
      </c>
      <c r="S267" s="52">
        <v>420</v>
      </c>
      <c r="T267" s="52" t="s">
        <v>552</v>
      </c>
      <c r="U267" s="51"/>
    </row>
    <row r="268" ht="108" customHeight="1" spans="1:21">
      <c r="A268" s="51">
        <v>40</v>
      </c>
      <c r="B268" s="52" t="s">
        <v>559</v>
      </c>
      <c r="C268" s="52" t="s">
        <v>559</v>
      </c>
      <c r="D268" s="51"/>
      <c r="E268" s="52" t="s">
        <v>560</v>
      </c>
      <c r="F268" s="61">
        <v>108</v>
      </c>
      <c r="G268" s="61">
        <v>0</v>
      </c>
      <c r="H268" s="61">
        <v>108</v>
      </c>
      <c r="I268" s="61">
        <v>5</v>
      </c>
      <c r="J268" s="61">
        <v>5</v>
      </c>
      <c r="K268" s="81">
        <v>1.2</v>
      </c>
      <c r="L268" s="81">
        <v>1.2</v>
      </c>
      <c r="M268" s="61">
        <v>10</v>
      </c>
      <c r="N268" s="61">
        <v>10</v>
      </c>
      <c r="O268" s="52" t="s">
        <v>472</v>
      </c>
      <c r="P268" s="52" t="s">
        <v>484</v>
      </c>
      <c r="Q268" s="52" t="s">
        <v>551</v>
      </c>
      <c r="R268" s="52">
        <v>230</v>
      </c>
      <c r="S268" s="52">
        <v>230</v>
      </c>
      <c r="T268" s="52" t="s">
        <v>552</v>
      </c>
      <c r="U268" s="51"/>
    </row>
    <row r="269" ht="108" customHeight="1" spans="1:21">
      <c r="A269" s="51">
        <v>41</v>
      </c>
      <c r="B269" s="52" t="s">
        <v>561</v>
      </c>
      <c r="C269" s="52" t="s">
        <v>561</v>
      </c>
      <c r="D269" s="51"/>
      <c r="E269" s="52" t="s">
        <v>562</v>
      </c>
      <c r="F269" s="61">
        <v>805</v>
      </c>
      <c r="G269" s="61">
        <v>0</v>
      </c>
      <c r="H269" s="61">
        <v>805</v>
      </c>
      <c r="I269" s="61">
        <v>196</v>
      </c>
      <c r="J269" s="61">
        <v>196</v>
      </c>
      <c r="K269" s="81">
        <v>11.54</v>
      </c>
      <c r="L269" s="81">
        <v>11.54</v>
      </c>
      <c r="M269" s="61">
        <v>392</v>
      </c>
      <c r="N269" s="61">
        <v>392</v>
      </c>
      <c r="O269" s="52" t="s">
        <v>511</v>
      </c>
      <c r="P269" s="52" t="s">
        <v>484</v>
      </c>
      <c r="Q269" s="52" t="s">
        <v>551</v>
      </c>
      <c r="R269" s="52">
        <v>4039</v>
      </c>
      <c r="S269" s="52">
        <v>4039</v>
      </c>
      <c r="T269" s="52" t="s">
        <v>552</v>
      </c>
      <c r="U269" s="51"/>
    </row>
    <row r="270" ht="108" customHeight="1" spans="1:21">
      <c r="A270" s="51">
        <v>42</v>
      </c>
      <c r="B270" s="52" t="s">
        <v>563</v>
      </c>
      <c r="C270" s="52" t="s">
        <v>563</v>
      </c>
      <c r="D270" s="51"/>
      <c r="E270" s="52" t="s">
        <v>564</v>
      </c>
      <c r="F270" s="61">
        <v>803</v>
      </c>
      <c r="G270" s="61">
        <v>0</v>
      </c>
      <c r="H270" s="61">
        <v>803</v>
      </c>
      <c r="I270" s="61">
        <v>56</v>
      </c>
      <c r="J270" s="61">
        <v>56</v>
      </c>
      <c r="K270" s="81">
        <v>2.8</v>
      </c>
      <c r="L270" s="61">
        <v>2.8</v>
      </c>
      <c r="M270" s="61">
        <v>112</v>
      </c>
      <c r="N270" s="61">
        <v>112</v>
      </c>
      <c r="O270" s="52" t="s">
        <v>483</v>
      </c>
      <c r="P270" s="52" t="s">
        <v>484</v>
      </c>
      <c r="Q270" s="52" t="s">
        <v>551</v>
      </c>
      <c r="R270" s="52">
        <v>980</v>
      </c>
      <c r="S270" s="52">
        <v>980</v>
      </c>
      <c r="T270" s="52" t="s">
        <v>552</v>
      </c>
      <c r="U270" s="51"/>
    </row>
    <row r="271" ht="108" customHeight="1" spans="1:21">
      <c r="A271" s="51">
        <v>43</v>
      </c>
      <c r="B271" s="52" t="s">
        <v>565</v>
      </c>
      <c r="C271" s="52" t="s">
        <v>565</v>
      </c>
      <c r="D271" s="51"/>
      <c r="E271" s="52" t="s">
        <v>566</v>
      </c>
      <c r="F271" s="61">
        <v>808</v>
      </c>
      <c r="G271" s="61">
        <v>0</v>
      </c>
      <c r="H271" s="61">
        <v>808</v>
      </c>
      <c r="I271" s="61">
        <v>96</v>
      </c>
      <c r="J271" s="61">
        <v>96</v>
      </c>
      <c r="K271" s="82">
        <v>8</v>
      </c>
      <c r="L271" s="61">
        <v>8</v>
      </c>
      <c r="M271" s="61">
        <v>192</v>
      </c>
      <c r="N271" s="61">
        <v>192</v>
      </c>
      <c r="O271" s="52" t="s">
        <v>472</v>
      </c>
      <c r="P271" s="52" t="s">
        <v>484</v>
      </c>
      <c r="Q271" s="52" t="s">
        <v>551</v>
      </c>
      <c r="R271" s="52">
        <v>2800</v>
      </c>
      <c r="S271" s="52">
        <v>2800</v>
      </c>
      <c r="T271" s="52" t="s">
        <v>552</v>
      </c>
      <c r="U271" s="51"/>
    </row>
    <row r="272" ht="108" customHeight="1" spans="1:21">
      <c r="A272" s="51">
        <v>44</v>
      </c>
      <c r="B272" s="52" t="s">
        <v>567</v>
      </c>
      <c r="C272" s="52" t="s">
        <v>567</v>
      </c>
      <c r="D272" s="51"/>
      <c r="E272" s="52" t="s">
        <v>557</v>
      </c>
      <c r="F272" s="61">
        <v>212</v>
      </c>
      <c r="G272" s="61">
        <v>0</v>
      </c>
      <c r="H272" s="61">
        <v>212</v>
      </c>
      <c r="I272" s="61">
        <v>26</v>
      </c>
      <c r="J272" s="61">
        <v>26</v>
      </c>
      <c r="K272" s="81">
        <v>0.56</v>
      </c>
      <c r="L272" s="81">
        <v>0.56</v>
      </c>
      <c r="M272" s="61">
        <v>52</v>
      </c>
      <c r="N272" s="61">
        <v>52</v>
      </c>
      <c r="O272" s="52" t="s">
        <v>568</v>
      </c>
      <c r="P272" s="52" t="s">
        <v>484</v>
      </c>
      <c r="Q272" s="52" t="s">
        <v>551</v>
      </c>
      <c r="R272" s="52">
        <v>196</v>
      </c>
      <c r="S272" s="52">
        <v>196</v>
      </c>
      <c r="T272" s="52" t="s">
        <v>552</v>
      </c>
      <c r="U272" s="51"/>
    </row>
    <row r="273" ht="108" customHeight="1" spans="1:21">
      <c r="A273" s="51">
        <v>45</v>
      </c>
      <c r="B273" s="52" t="s">
        <v>569</v>
      </c>
      <c r="C273" s="52" t="s">
        <v>569</v>
      </c>
      <c r="D273" s="51"/>
      <c r="E273" s="52" t="s">
        <v>570</v>
      </c>
      <c r="F273" s="61">
        <v>45</v>
      </c>
      <c r="G273" s="61">
        <v>0</v>
      </c>
      <c r="H273" s="61">
        <v>45</v>
      </c>
      <c r="I273" s="61">
        <v>2</v>
      </c>
      <c r="J273" s="61">
        <v>2</v>
      </c>
      <c r="K273" s="81">
        <v>0.98</v>
      </c>
      <c r="L273" s="81">
        <v>0.98</v>
      </c>
      <c r="M273" s="61">
        <v>4</v>
      </c>
      <c r="N273" s="61">
        <v>4</v>
      </c>
      <c r="O273" s="52" t="s">
        <v>365</v>
      </c>
      <c r="P273" s="52" t="s">
        <v>484</v>
      </c>
      <c r="Q273" s="52" t="s">
        <v>551</v>
      </c>
      <c r="R273" s="52">
        <v>343</v>
      </c>
      <c r="S273" s="52">
        <v>343</v>
      </c>
      <c r="T273" s="52" t="s">
        <v>552</v>
      </c>
      <c r="U273" s="51"/>
    </row>
    <row r="274" ht="108" customHeight="1" spans="1:21">
      <c r="A274" s="51">
        <v>46</v>
      </c>
      <c r="B274" s="52" t="s">
        <v>571</v>
      </c>
      <c r="C274" s="52" t="s">
        <v>571</v>
      </c>
      <c r="D274" s="51"/>
      <c r="E274" s="52" t="s">
        <v>560</v>
      </c>
      <c r="F274" s="61">
        <v>180</v>
      </c>
      <c r="G274" s="61">
        <v>0</v>
      </c>
      <c r="H274" s="61">
        <v>180</v>
      </c>
      <c r="I274" s="61">
        <v>9</v>
      </c>
      <c r="J274" s="61">
        <v>9</v>
      </c>
      <c r="K274" s="81">
        <v>1.72</v>
      </c>
      <c r="L274" s="81">
        <v>1.72</v>
      </c>
      <c r="M274" s="61">
        <v>16</v>
      </c>
      <c r="N274" s="61">
        <v>16</v>
      </c>
      <c r="O274" s="52" t="s">
        <v>163</v>
      </c>
      <c r="P274" s="52" t="s">
        <v>484</v>
      </c>
      <c r="Q274" s="52" t="s">
        <v>551</v>
      </c>
      <c r="R274" s="52">
        <v>602</v>
      </c>
      <c r="S274" s="52">
        <v>602</v>
      </c>
      <c r="T274" s="52" t="s">
        <v>552</v>
      </c>
      <c r="U274" s="51"/>
    </row>
    <row r="275" ht="108" customHeight="1" spans="1:21">
      <c r="A275" s="51">
        <v>47</v>
      </c>
      <c r="B275" s="52" t="s">
        <v>572</v>
      </c>
      <c r="C275" s="52" t="s">
        <v>572</v>
      </c>
      <c r="D275" s="51"/>
      <c r="E275" s="52" t="s">
        <v>560</v>
      </c>
      <c r="F275" s="61">
        <v>60</v>
      </c>
      <c r="G275" s="61">
        <v>0</v>
      </c>
      <c r="H275" s="61">
        <v>60</v>
      </c>
      <c r="I275" s="61">
        <v>2</v>
      </c>
      <c r="J275" s="61">
        <v>2</v>
      </c>
      <c r="K275" s="81">
        <v>0.8</v>
      </c>
      <c r="L275" s="81">
        <v>0.8</v>
      </c>
      <c r="M275" s="61">
        <v>2</v>
      </c>
      <c r="N275" s="61">
        <v>2</v>
      </c>
      <c r="O275" s="52" t="s">
        <v>472</v>
      </c>
      <c r="P275" s="52" t="s">
        <v>484</v>
      </c>
      <c r="Q275" s="52" t="s">
        <v>551</v>
      </c>
      <c r="R275" s="52">
        <v>280</v>
      </c>
      <c r="S275" s="52">
        <v>280</v>
      </c>
      <c r="T275" s="52" t="s">
        <v>552</v>
      </c>
      <c r="U275" s="51"/>
    </row>
    <row r="276" ht="45" customHeight="1" spans="1:21">
      <c r="A276" s="62" t="s">
        <v>241</v>
      </c>
      <c r="B276" s="63" t="s">
        <v>466</v>
      </c>
      <c r="C276" s="63" t="s">
        <v>573</v>
      </c>
      <c r="D276" s="64"/>
      <c r="E276" s="64"/>
      <c r="F276" s="63">
        <v>6006</v>
      </c>
      <c r="G276" s="63">
        <v>0</v>
      </c>
      <c r="H276" s="63">
        <v>6006</v>
      </c>
      <c r="I276" s="63">
        <v>555</v>
      </c>
      <c r="J276" s="63">
        <v>555</v>
      </c>
      <c r="K276" s="64">
        <v>58.276</v>
      </c>
      <c r="L276" s="64">
        <v>58.276</v>
      </c>
      <c r="M276" s="63">
        <v>1090</v>
      </c>
      <c r="N276" s="63">
        <v>1090</v>
      </c>
      <c r="O276" s="64"/>
      <c r="P276" s="64"/>
      <c r="Q276" s="64"/>
      <c r="R276" s="64">
        <v>20820.5</v>
      </c>
      <c r="S276" s="64">
        <v>20820.5</v>
      </c>
      <c r="T276" s="64"/>
      <c r="U276" s="64"/>
    </row>
    <row r="277" ht="45" customHeight="1" spans="1:21">
      <c r="A277" s="13" t="s">
        <v>574</v>
      </c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</row>
    <row r="278" ht="148" customHeight="1" spans="1:21">
      <c r="A278" s="15">
        <v>1</v>
      </c>
      <c r="B278" s="65" t="s">
        <v>575</v>
      </c>
      <c r="C278" s="65" t="s">
        <v>576</v>
      </c>
      <c r="D278" s="15" t="s">
        <v>577</v>
      </c>
      <c r="E278" s="15" t="s">
        <v>578</v>
      </c>
      <c r="F278" s="65">
        <v>180</v>
      </c>
      <c r="G278" s="15">
        <v>0</v>
      </c>
      <c r="H278" s="15">
        <v>268</v>
      </c>
      <c r="I278" s="15">
        <v>3</v>
      </c>
      <c r="J278" s="15">
        <v>6</v>
      </c>
      <c r="K278" s="15">
        <v>2</v>
      </c>
      <c r="L278" s="15">
        <v>3</v>
      </c>
      <c r="M278" s="15">
        <v>17</v>
      </c>
      <c r="N278" s="15">
        <v>17</v>
      </c>
      <c r="O278" s="15">
        <v>1998</v>
      </c>
      <c r="P278" s="15" t="s">
        <v>579</v>
      </c>
      <c r="Q278" s="15" t="s">
        <v>580</v>
      </c>
      <c r="R278" s="15">
        <v>550</v>
      </c>
      <c r="S278" s="15">
        <v>949</v>
      </c>
      <c r="T278" s="15" t="s">
        <v>581</v>
      </c>
      <c r="U278" s="15"/>
    </row>
    <row r="279" ht="148" customHeight="1" spans="1:21">
      <c r="A279" s="15">
        <v>2</v>
      </c>
      <c r="B279" s="65" t="s">
        <v>582</v>
      </c>
      <c r="C279" s="65"/>
      <c r="D279" s="15" t="s">
        <v>577</v>
      </c>
      <c r="E279" s="15" t="s">
        <v>578</v>
      </c>
      <c r="F279" s="65">
        <v>16</v>
      </c>
      <c r="G279" s="15"/>
      <c r="H279" s="15"/>
      <c r="I279" s="15">
        <v>1</v>
      </c>
      <c r="J279" s="15"/>
      <c r="K279" s="15">
        <v>0.2</v>
      </c>
      <c r="L279" s="15"/>
      <c r="M279" s="15">
        <v>2</v>
      </c>
      <c r="N279" s="15">
        <v>2</v>
      </c>
      <c r="O279" s="15">
        <v>2000</v>
      </c>
      <c r="P279" s="15" t="s">
        <v>579</v>
      </c>
      <c r="Q279" s="15" t="s">
        <v>580</v>
      </c>
      <c r="R279" s="15">
        <v>84</v>
      </c>
      <c r="S279" s="15"/>
      <c r="T279" s="15" t="s">
        <v>581</v>
      </c>
      <c r="U279" s="15"/>
    </row>
    <row r="280" ht="148" customHeight="1" spans="1:21">
      <c r="A280" s="15">
        <v>3</v>
      </c>
      <c r="B280" s="65" t="s">
        <v>583</v>
      </c>
      <c r="C280" s="65"/>
      <c r="D280" s="15" t="s">
        <v>577</v>
      </c>
      <c r="E280" s="15" t="s">
        <v>578</v>
      </c>
      <c r="F280" s="65">
        <v>72</v>
      </c>
      <c r="G280" s="15"/>
      <c r="H280" s="15"/>
      <c r="I280" s="15">
        <v>2</v>
      </c>
      <c r="J280" s="15"/>
      <c r="K280" s="15">
        <v>0.8</v>
      </c>
      <c r="L280" s="15"/>
      <c r="M280" s="15">
        <v>6</v>
      </c>
      <c r="N280" s="15">
        <v>6</v>
      </c>
      <c r="O280" s="15">
        <v>2005</v>
      </c>
      <c r="P280" s="15" t="s">
        <v>579</v>
      </c>
      <c r="Q280" s="15" t="s">
        <v>580</v>
      </c>
      <c r="R280" s="15">
        <v>315</v>
      </c>
      <c r="S280" s="15"/>
      <c r="T280" s="15" t="s">
        <v>581</v>
      </c>
      <c r="U280" s="15"/>
    </row>
    <row r="281" ht="148" customHeight="1" spans="1:21">
      <c r="A281" s="15">
        <v>4</v>
      </c>
      <c r="B281" s="65" t="s">
        <v>584</v>
      </c>
      <c r="C281" s="65" t="s">
        <v>585</v>
      </c>
      <c r="D281" s="15" t="s">
        <v>577</v>
      </c>
      <c r="E281" s="15" t="s">
        <v>554</v>
      </c>
      <c r="F281" s="15">
        <v>340</v>
      </c>
      <c r="G281" s="15">
        <v>0</v>
      </c>
      <c r="H281" s="15">
        <v>502</v>
      </c>
      <c r="I281" s="15">
        <v>10</v>
      </c>
      <c r="J281" s="15">
        <v>15</v>
      </c>
      <c r="K281" s="15">
        <v>3.5</v>
      </c>
      <c r="L281" s="15">
        <v>5</v>
      </c>
      <c r="M281" s="15">
        <v>34</v>
      </c>
      <c r="N281" s="15">
        <v>34</v>
      </c>
      <c r="O281" s="15">
        <v>1998</v>
      </c>
      <c r="P281" s="15" t="s">
        <v>586</v>
      </c>
      <c r="Q281" s="15" t="s">
        <v>580</v>
      </c>
      <c r="R281" s="15">
        <v>1370</v>
      </c>
      <c r="S281" s="15">
        <v>1903</v>
      </c>
      <c r="T281" s="15" t="s">
        <v>581</v>
      </c>
      <c r="U281" s="15"/>
    </row>
    <row r="282" ht="148" customHeight="1" spans="1:21">
      <c r="A282" s="15"/>
      <c r="B282" s="65" t="s">
        <v>587</v>
      </c>
      <c r="C282" s="65"/>
      <c r="D282" s="15" t="s">
        <v>577</v>
      </c>
      <c r="E282" s="65" t="s">
        <v>554</v>
      </c>
      <c r="F282" s="15">
        <v>162</v>
      </c>
      <c r="G282" s="15"/>
      <c r="H282" s="15"/>
      <c r="I282" s="15">
        <v>5</v>
      </c>
      <c r="J282" s="15"/>
      <c r="K282" s="15">
        <v>1.5</v>
      </c>
      <c r="L282" s="15"/>
      <c r="M282" s="15">
        <v>17</v>
      </c>
      <c r="N282" s="15">
        <v>17</v>
      </c>
      <c r="O282" s="15">
        <v>1998</v>
      </c>
      <c r="P282" s="15" t="s">
        <v>586</v>
      </c>
      <c r="Q282" s="15" t="s">
        <v>580</v>
      </c>
      <c r="R282" s="15">
        <v>533</v>
      </c>
      <c r="S282" s="15"/>
      <c r="T282" s="15" t="s">
        <v>581</v>
      </c>
      <c r="U282" s="15"/>
    </row>
    <row r="283" ht="148" customHeight="1" spans="1:21">
      <c r="A283" s="15">
        <v>6</v>
      </c>
      <c r="B283" s="65" t="s">
        <v>588</v>
      </c>
      <c r="C283" s="65" t="s">
        <v>589</v>
      </c>
      <c r="D283" s="15" t="s">
        <v>577</v>
      </c>
      <c r="E283" s="15" t="s">
        <v>590</v>
      </c>
      <c r="F283" s="15">
        <v>48</v>
      </c>
      <c r="G283" s="15">
        <v>0</v>
      </c>
      <c r="H283" s="15">
        <v>48</v>
      </c>
      <c r="I283" s="15">
        <v>1</v>
      </c>
      <c r="J283" s="15">
        <v>1</v>
      </c>
      <c r="K283" s="15">
        <v>0.5</v>
      </c>
      <c r="L283" s="15">
        <v>0.5</v>
      </c>
      <c r="M283" s="15">
        <v>6</v>
      </c>
      <c r="N283" s="15">
        <v>6</v>
      </c>
      <c r="O283" s="15">
        <v>1998</v>
      </c>
      <c r="P283" s="15" t="s">
        <v>579</v>
      </c>
      <c r="Q283" s="15" t="s">
        <v>580</v>
      </c>
      <c r="R283" s="15">
        <v>190</v>
      </c>
      <c r="S283" s="15">
        <v>190</v>
      </c>
      <c r="T283" s="15" t="s">
        <v>581</v>
      </c>
      <c r="U283" s="15"/>
    </row>
    <row r="284" ht="148" customHeight="1" spans="1:21">
      <c r="A284" s="15">
        <v>7</v>
      </c>
      <c r="B284" s="65" t="s">
        <v>591</v>
      </c>
      <c r="C284" s="65" t="s">
        <v>592</v>
      </c>
      <c r="D284" s="15" t="s">
        <v>577</v>
      </c>
      <c r="E284" s="15" t="s">
        <v>590</v>
      </c>
      <c r="F284" s="15">
        <v>30</v>
      </c>
      <c r="G284" s="15">
        <v>0</v>
      </c>
      <c r="H284" s="15">
        <v>30</v>
      </c>
      <c r="I284" s="15">
        <v>2</v>
      </c>
      <c r="J284" s="15">
        <v>2</v>
      </c>
      <c r="K284" s="15">
        <v>0.5</v>
      </c>
      <c r="L284" s="15">
        <v>0.5</v>
      </c>
      <c r="M284" s="15">
        <v>3</v>
      </c>
      <c r="N284" s="15">
        <v>3</v>
      </c>
      <c r="O284" s="15">
        <v>2000</v>
      </c>
      <c r="P284" s="15" t="s">
        <v>579</v>
      </c>
      <c r="Q284" s="15" t="s">
        <v>580</v>
      </c>
      <c r="R284" s="15">
        <v>126</v>
      </c>
      <c r="S284" s="15">
        <v>126</v>
      </c>
      <c r="T284" s="15" t="s">
        <v>581</v>
      </c>
      <c r="U284" s="15"/>
    </row>
    <row r="285" ht="148" customHeight="1" spans="1:21">
      <c r="A285" s="15">
        <v>8</v>
      </c>
      <c r="B285" s="15" t="s">
        <v>593</v>
      </c>
      <c r="C285" s="15" t="s">
        <v>594</v>
      </c>
      <c r="D285" s="15" t="s">
        <v>577</v>
      </c>
      <c r="E285" s="15" t="s">
        <v>590</v>
      </c>
      <c r="F285" s="15">
        <v>35</v>
      </c>
      <c r="G285" s="15">
        <v>0</v>
      </c>
      <c r="H285" s="15">
        <v>35</v>
      </c>
      <c r="I285" s="15">
        <v>2</v>
      </c>
      <c r="J285" s="15">
        <v>2</v>
      </c>
      <c r="K285" s="15">
        <v>0.5</v>
      </c>
      <c r="L285" s="15">
        <v>0.5</v>
      </c>
      <c r="M285" s="15">
        <v>3</v>
      </c>
      <c r="N285" s="15">
        <v>3</v>
      </c>
      <c r="O285" s="15">
        <v>1998</v>
      </c>
      <c r="P285" s="15" t="s">
        <v>579</v>
      </c>
      <c r="Q285" s="15" t="s">
        <v>580</v>
      </c>
      <c r="R285" s="15">
        <v>137</v>
      </c>
      <c r="S285" s="15">
        <v>137</v>
      </c>
      <c r="T285" s="15" t="s">
        <v>581</v>
      </c>
      <c r="U285" s="15"/>
    </row>
    <row r="286" ht="127" customHeight="1" spans="1:21">
      <c r="A286" s="15">
        <v>9</v>
      </c>
      <c r="B286" s="15" t="s">
        <v>595</v>
      </c>
      <c r="C286" s="15" t="s">
        <v>596</v>
      </c>
      <c r="D286" s="15" t="s">
        <v>597</v>
      </c>
      <c r="E286" s="15" t="s">
        <v>598</v>
      </c>
      <c r="F286" s="15">
        <v>116</v>
      </c>
      <c r="G286" s="15">
        <v>116</v>
      </c>
      <c r="H286" s="15">
        <v>116</v>
      </c>
      <c r="I286" s="15">
        <v>116</v>
      </c>
      <c r="J286" s="15">
        <v>116</v>
      </c>
      <c r="K286" s="15">
        <v>1.62</v>
      </c>
      <c r="L286" s="15">
        <v>1.62</v>
      </c>
      <c r="M286" s="15"/>
      <c r="N286" s="15"/>
      <c r="O286" s="15">
        <v>1996</v>
      </c>
      <c r="P286" s="15" t="s">
        <v>599</v>
      </c>
      <c r="Q286" s="15" t="s">
        <v>600</v>
      </c>
      <c r="R286" s="15">
        <v>200</v>
      </c>
      <c r="S286" s="15">
        <v>200</v>
      </c>
      <c r="T286" s="15" t="s">
        <v>34</v>
      </c>
      <c r="U286" s="15"/>
    </row>
    <row r="287" ht="114" customHeight="1" spans="1:21">
      <c r="A287" s="15">
        <v>10</v>
      </c>
      <c r="B287" s="15" t="s">
        <v>601</v>
      </c>
      <c r="C287" s="15" t="s">
        <v>602</v>
      </c>
      <c r="D287" s="15" t="s">
        <v>597</v>
      </c>
      <c r="E287" s="15" t="s">
        <v>603</v>
      </c>
      <c r="F287" s="15">
        <v>36</v>
      </c>
      <c r="G287" s="15">
        <v>0</v>
      </c>
      <c r="H287" s="15">
        <v>36</v>
      </c>
      <c r="I287" s="15">
        <v>6</v>
      </c>
      <c r="J287" s="15">
        <v>6</v>
      </c>
      <c r="K287" s="15">
        <v>0.36</v>
      </c>
      <c r="L287" s="15">
        <v>0.36</v>
      </c>
      <c r="M287" s="15">
        <v>6</v>
      </c>
      <c r="N287" s="15">
        <v>6</v>
      </c>
      <c r="O287" s="15">
        <v>1999</v>
      </c>
      <c r="P287" s="15" t="s">
        <v>249</v>
      </c>
      <c r="Q287" s="15" t="s">
        <v>604</v>
      </c>
      <c r="R287" s="15">
        <v>170</v>
      </c>
      <c r="S287" s="15">
        <v>170</v>
      </c>
      <c r="T287" s="15" t="s">
        <v>34</v>
      </c>
      <c r="U287" s="15"/>
    </row>
    <row r="288" ht="93" customHeight="1" spans="1:21">
      <c r="A288" s="15">
        <v>11</v>
      </c>
      <c r="B288" s="15" t="s">
        <v>605</v>
      </c>
      <c r="C288" s="15" t="s">
        <v>606</v>
      </c>
      <c r="D288" s="15" t="s">
        <v>597</v>
      </c>
      <c r="E288" s="15" t="s">
        <v>607</v>
      </c>
      <c r="F288" s="15">
        <v>25</v>
      </c>
      <c r="G288" s="15">
        <v>0</v>
      </c>
      <c r="H288" s="15">
        <v>25</v>
      </c>
      <c r="I288" s="15">
        <v>1</v>
      </c>
      <c r="J288" s="15">
        <v>1</v>
      </c>
      <c r="K288" s="15">
        <v>0.3</v>
      </c>
      <c r="L288" s="15">
        <v>0.3</v>
      </c>
      <c r="M288" s="15">
        <v>1</v>
      </c>
      <c r="N288" s="15">
        <v>1</v>
      </c>
      <c r="O288" s="15">
        <v>1989</v>
      </c>
      <c r="P288" s="15" t="s">
        <v>249</v>
      </c>
      <c r="Q288" s="15" t="s">
        <v>604</v>
      </c>
      <c r="R288" s="15">
        <v>80</v>
      </c>
      <c r="S288" s="15">
        <v>80</v>
      </c>
      <c r="T288" s="15" t="s">
        <v>34</v>
      </c>
      <c r="U288" s="15"/>
    </row>
    <row r="289" ht="111" customHeight="1" spans="1:21">
      <c r="A289" s="15">
        <v>12</v>
      </c>
      <c r="B289" s="15" t="s">
        <v>608</v>
      </c>
      <c r="C289" s="15" t="s">
        <v>609</v>
      </c>
      <c r="D289" s="15" t="s">
        <v>597</v>
      </c>
      <c r="E289" s="15" t="s">
        <v>610</v>
      </c>
      <c r="F289" s="15">
        <v>80</v>
      </c>
      <c r="G289" s="15">
        <v>0</v>
      </c>
      <c r="H289" s="15">
        <v>80</v>
      </c>
      <c r="I289" s="15">
        <v>2</v>
      </c>
      <c r="J289" s="15">
        <v>2</v>
      </c>
      <c r="K289" s="15">
        <v>0.65</v>
      </c>
      <c r="L289" s="15">
        <v>0.65</v>
      </c>
      <c r="M289" s="15">
        <v>8</v>
      </c>
      <c r="N289" s="15">
        <v>8</v>
      </c>
      <c r="O289" s="15">
        <v>1996</v>
      </c>
      <c r="P289" s="15" t="s">
        <v>586</v>
      </c>
      <c r="Q289" s="15" t="s">
        <v>604</v>
      </c>
      <c r="R289" s="15">
        <v>170</v>
      </c>
      <c r="S289" s="15">
        <v>170</v>
      </c>
      <c r="T289" s="15" t="s">
        <v>34</v>
      </c>
      <c r="U289" s="15"/>
    </row>
    <row r="290" ht="91" customHeight="1" spans="1:21">
      <c r="A290" s="15">
        <v>13</v>
      </c>
      <c r="B290" s="37" t="s">
        <v>611</v>
      </c>
      <c r="C290" s="15" t="s">
        <v>612</v>
      </c>
      <c r="D290" s="15" t="s">
        <v>613</v>
      </c>
      <c r="E290" s="15" t="s">
        <v>614</v>
      </c>
      <c r="F290" s="37">
        <v>48</v>
      </c>
      <c r="G290" s="15">
        <v>0</v>
      </c>
      <c r="H290" s="37">
        <v>48</v>
      </c>
      <c r="I290" s="37">
        <v>3</v>
      </c>
      <c r="J290" s="37">
        <v>3</v>
      </c>
      <c r="K290" s="37">
        <v>0.43</v>
      </c>
      <c r="L290" s="37">
        <v>0.43</v>
      </c>
      <c r="M290" s="15">
        <v>12</v>
      </c>
      <c r="N290" s="15">
        <v>12</v>
      </c>
      <c r="O290" s="37">
        <v>1994</v>
      </c>
      <c r="P290" s="15" t="s">
        <v>579</v>
      </c>
      <c r="Q290" s="65" t="s">
        <v>615</v>
      </c>
      <c r="R290" s="88">
        <v>230</v>
      </c>
      <c r="S290" s="88">
        <v>230</v>
      </c>
      <c r="T290" s="15" t="s">
        <v>616</v>
      </c>
      <c r="U290" s="15"/>
    </row>
    <row r="291" ht="93" customHeight="1" spans="1:21">
      <c r="A291" s="15">
        <v>14</v>
      </c>
      <c r="B291" s="37" t="s">
        <v>617</v>
      </c>
      <c r="C291" s="66" t="s">
        <v>618</v>
      </c>
      <c r="D291" s="15" t="s">
        <v>613</v>
      </c>
      <c r="E291" s="37" t="s">
        <v>614</v>
      </c>
      <c r="F291" s="37">
        <v>74</v>
      </c>
      <c r="G291" s="15">
        <v>0</v>
      </c>
      <c r="H291" s="66">
        <v>168</v>
      </c>
      <c r="I291" s="37">
        <v>3</v>
      </c>
      <c r="J291" s="66">
        <v>7</v>
      </c>
      <c r="K291" s="37">
        <v>0.6</v>
      </c>
      <c r="L291" s="66">
        <v>1.4</v>
      </c>
      <c r="M291" s="37">
        <v>6</v>
      </c>
      <c r="N291" s="66">
        <v>14</v>
      </c>
      <c r="O291" s="37">
        <v>2003</v>
      </c>
      <c r="P291" s="15" t="s">
        <v>579</v>
      </c>
      <c r="Q291" s="65" t="s">
        <v>615</v>
      </c>
      <c r="R291" s="88">
        <v>92</v>
      </c>
      <c r="S291" s="89">
        <v>196</v>
      </c>
      <c r="T291" s="15" t="s">
        <v>616</v>
      </c>
      <c r="U291" s="15"/>
    </row>
    <row r="292" ht="90" customHeight="1" spans="1:21">
      <c r="A292" s="15"/>
      <c r="B292" s="37" t="s">
        <v>619</v>
      </c>
      <c r="C292" s="67"/>
      <c r="D292" s="15" t="s">
        <v>613</v>
      </c>
      <c r="E292" s="37" t="s">
        <v>614</v>
      </c>
      <c r="F292" s="37">
        <v>94</v>
      </c>
      <c r="G292" s="15">
        <v>0</v>
      </c>
      <c r="H292" s="67"/>
      <c r="I292" s="37">
        <v>4</v>
      </c>
      <c r="J292" s="67"/>
      <c r="K292" s="37">
        <v>0.8</v>
      </c>
      <c r="L292" s="67"/>
      <c r="M292" s="37">
        <v>8</v>
      </c>
      <c r="N292" s="67"/>
      <c r="O292" s="37">
        <v>2004</v>
      </c>
      <c r="P292" s="15" t="s">
        <v>579</v>
      </c>
      <c r="Q292" s="65" t="s">
        <v>615</v>
      </c>
      <c r="R292" s="88">
        <v>104</v>
      </c>
      <c r="S292" s="90"/>
      <c r="T292" s="15" t="s">
        <v>616</v>
      </c>
      <c r="U292" s="15"/>
    </row>
    <row r="293" ht="91" customHeight="1" spans="1:21">
      <c r="A293" s="15">
        <v>16</v>
      </c>
      <c r="B293" s="37" t="s">
        <v>620</v>
      </c>
      <c r="C293" s="37" t="s">
        <v>621</v>
      </c>
      <c r="D293" s="15" t="s">
        <v>613</v>
      </c>
      <c r="E293" s="37" t="s">
        <v>614</v>
      </c>
      <c r="F293" s="37">
        <v>144</v>
      </c>
      <c r="G293" s="15">
        <v>0</v>
      </c>
      <c r="H293" s="37">
        <v>144</v>
      </c>
      <c r="I293" s="37">
        <v>3</v>
      </c>
      <c r="J293" s="37">
        <v>3</v>
      </c>
      <c r="K293" s="37">
        <v>1.9</v>
      </c>
      <c r="L293" s="37">
        <v>1.9</v>
      </c>
      <c r="M293" s="37">
        <v>6</v>
      </c>
      <c r="N293" s="37">
        <v>6</v>
      </c>
      <c r="O293" s="37">
        <v>2002</v>
      </c>
      <c r="P293" s="15" t="s">
        <v>579</v>
      </c>
      <c r="Q293" s="65" t="s">
        <v>615</v>
      </c>
      <c r="R293" s="88">
        <v>160</v>
      </c>
      <c r="S293" s="88">
        <v>160</v>
      </c>
      <c r="T293" s="15" t="s">
        <v>616</v>
      </c>
      <c r="U293" s="15"/>
    </row>
    <row r="294" ht="87" customHeight="1" spans="1:21">
      <c r="A294" s="15">
        <v>17</v>
      </c>
      <c r="B294" s="37" t="s">
        <v>622</v>
      </c>
      <c r="C294" s="37" t="s">
        <v>623</v>
      </c>
      <c r="D294" s="15" t="s">
        <v>613</v>
      </c>
      <c r="E294" s="37" t="s">
        <v>624</v>
      </c>
      <c r="F294" s="37">
        <v>120</v>
      </c>
      <c r="G294" s="15">
        <v>0</v>
      </c>
      <c r="H294" s="37">
        <v>120</v>
      </c>
      <c r="I294" s="37">
        <v>2</v>
      </c>
      <c r="J294" s="37">
        <v>2</v>
      </c>
      <c r="K294" s="37">
        <v>0.6</v>
      </c>
      <c r="L294" s="37">
        <v>0.6</v>
      </c>
      <c r="M294" s="37">
        <v>2</v>
      </c>
      <c r="N294" s="37">
        <v>2</v>
      </c>
      <c r="O294" s="37">
        <v>2000</v>
      </c>
      <c r="P294" s="15" t="s">
        <v>579</v>
      </c>
      <c r="Q294" s="65" t="s">
        <v>615</v>
      </c>
      <c r="R294" s="88">
        <v>100</v>
      </c>
      <c r="S294" s="88">
        <v>100</v>
      </c>
      <c r="T294" s="15" t="s">
        <v>616</v>
      </c>
      <c r="U294" s="15"/>
    </row>
    <row r="295" ht="91" customHeight="1" spans="1:21">
      <c r="A295" s="15">
        <v>18</v>
      </c>
      <c r="B295" s="37" t="s">
        <v>625</v>
      </c>
      <c r="C295" s="37" t="s">
        <v>626</v>
      </c>
      <c r="D295" s="15" t="s">
        <v>613</v>
      </c>
      <c r="E295" s="37" t="s">
        <v>627</v>
      </c>
      <c r="F295" s="37">
        <v>36</v>
      </c>
      <c r="G295" s="15">
        <v>0</v>
      </c>
      <c r="H295" s="37">
        <v>36</v>
      </c>
      <c r="I295" s="37">
        <v>3</v>
      </c>
      <c r="J295" s="37">
        <v>3</v>
      </c>
      <c r="K295" s="37">
        <v>0.86</v>
      </c>
      <c r="L295" s="37">
        <v>0.86</v>
      </c>
      <c r="M295" s="37">
        <v>6</v>
      </c>
      <c r="N295" s="37">
        <v>6</v>
      </c>
      <c r="O295" s="37">
        <v>1993</v>
      </c>
      <c r="P295" s="15" t="s">
        <v>579</v>
      </c>
      <c r="Q295" s="65" t="s">
        <v>615</v>
      </c>
      <c r="R295" s="88">
        <v>175</v>
      </c>
      <c r="S295" s="88">
        <v>175</v>
      </c>
      <c r="T295" s="15" t="s">
        <v>616</v>
      </c>
      <c r="U295" s="15"/>
    </row>
    <row r="296" ht="93" customHeight="1" spans="1:21">
      <c r="A296" s="15">
        <v>19</v>
      </c>
      <c r="B296" s="37" t="s">
        <v>628</v>
      </c>
      <c r="C296" s="37" t="s">
        <v>629</v>
      </c>
      <c r="D296" s="15" t="s">
        <v>613</v>
      </c>
      <c r="E296" s="68" t="s">
        <v>630</v>
      </c>
      <c r="F296" s="37">
        <v>28</v>
      </c>
      <c r="G296" s="15">
        <v>0</v>
      </c>
      <c r="H296" s="37">
        <v>28</v>
      </c>
      <c r="I296" s="37">
        <v>3</v>
      </c>
      <c r="J296" s="37">
        <v>3</v>
      </c>
      <c r="K296" s="37">
        <v>0.342</v>
      </c>
      <c r="L296" s="37">
        <v>0.342</v>
      </c>
      <c r="M296" s="37">
        <v>6</v>
      </c>
      <c r="N296" s="37">
        <v>6</v>
      </c>
      <c r="O296" s="68">
        <v>1995</v>
      </c>
      <c r="P296" s="15" t="s">
        <v>579</v>
      </c>
      <c r="Q296" s="65" t="s">
        <v>615</v>
      </c>
      <c r="R296" s="88">
        <v>240</v>
      </c>
      <c r="S296" s="88">
        <v>240</v>
      </c>
      <c r="T296" s="15" t="s">
        <v>616</v>
      </c>
      <c r="U296" s="15"/>
    </row>
    <row r="297" ht="91" customHeight="1" spans="1:21">
      <c r="A297" s="15">
        <v>20</v>
      </c>
      <c r="B297" s="37" t="s">
        <v>99</v>
      </c>
      <c r="C297" s="37" t="s">
        <v>631</v>
      </c>
      <c r="D297" s="15" t="s">
        <v>613</v>
      </c>
      <c r="E297" s="37" t="s">
        <v>632</v>
      </c>
      <c r="F297" s="37">
        <v>32</v>
      </c>
      <c r="G297" s="15">
        <v>0</v>
      </c>
      <c r="H297" s="37">
        <v>32</v>
      </c>
      <c r="I297" s="37">
        <v>2</v>
      </c>
      <c r="J297" s="37">
        <v>2</v>
      </c>
      <c r="K297" s="37">
        <v>0.7</v>
      </c>
      <c r="L297" s="37">
        <v>0.7</v>
      </c>
      <c r="M297" s="37">
        <v>4</v>
      </c>
      <c r="N297" s="37">
        <v>4</v>
      </c>
      <c r="O297" s="37">
        <v>1990</v>
      </c>
      <c r="P297" s="15" t="s">
        <v>579</v>
      </c>
      <c r="Q297" s="65" t="s">
        <v>615</v>
      </c>
      <c r="R297" s="88">
        <v>160</v>
      </c>
      <c r="S297" s="88">
        <v>160</v>
      </c>
      <c r="T297" s="15" t="s">
        <v>616</v>
      </c>
      <c r="U297" s="15"/>
    </row>
    <row r="298" ht="93" customHeight="1" spans="1:21">
      <c r="A298" s="15">
        <v>21</v>
      </c>
      <c r="B298" s="37" t="s">
        <v>633</v>
      </c>
      <c r="C298" s="37" t="s">
        <v>634</v>
      </c>
      <c r="D298" s="15" t="s">
        <v>613</v>
      </c>
      <c r="E298" s="37" t="s">
        <v>632</v>
      </c>
      <c r="F298" s="37">
        <v>91</v>
      </c>
      <c r="G298" s="15">
        <v>0</v>
      </c>
      <c r="H298" s="37">
        <v>91</v>
      </c>
      <c r="I298" s="37">
        <v>4</v>
      </c>
      <c r="J298" s="37">
        <v>4</v>
      </c>
      <c r="K298" s="37">
        <v>1</v>
      </c>
      <c r="L298" s="37">
        <v>1</v>
      </c>
      <c r="M298" s="37">
        <v>8</v>
      </c>
      <c r="N298" s="37">
        <v>8</v>
      </c>
      <c r="O298" s="37">
        <v>1980</v>
      </c>
      <c r="P298" s="15" t="s">
        <v>579</v>
      </c>
      <c r="Q298" s="65" t="s">
        <v>615</v>
      </c>
      <c r="R298" s="88">
        <v>373</v>
      </c>
      <c r="S298" s="88">
        <v>373</v>
      </c>
      <c r="T298" s="15" t="s">
        <v>616</v>
      </c>
      <c r="U298" s="15"/>
    </row>
    <row r="299" ht="87" customHeight="1" spans="1:21">
      <c r="A299" s="15">
        <v>22</v>
      </c>
      <c r="B299" s="37" t="s">
        <v>635</v>
      </c>
      <c r="C299" s="37" t="s">
        <v>636</v>
      </c>
      <c r="D299" s="15" t="s">
        <v>613</v>
      </c>
      <c r="E299" s="37" t="s">
        <v>627</v>
      </c>
      <c r="F299" s="37">
        <v>42</v>
      </c>
      <c r="G299" s="15">
        <v>0</v>
      </c>
      <c r="H299" s="37">
        <v>42</v>
      </c>
      <c r="I299" s="37">
        <v>1</v>
      </c>
      <c r="J299" s="37">
        <v>1</v>
      </c>
      <c r="K299" s="37">
        <v>0.42</v>
      </c>
      <c r="L299" s="37">
        <v>0.42</v>
      </c>
      <c r="M299" s="37">
        <v>2</v>
      </c>
      <c r="N299" s="37">
        <v>2</v>
      </c>
      <c r="O299" s="37">
        <v>1998</v>
      </c>
      <c r="P299" s="15" t="s">
        <v>579</v>
      </c>
      <c r="Q299" s="65" t="s">
        <v>615</v>
      </c>
      <c r="R299" s="91">
        <v>147</v>
      </c>
      <c r="S299" s="91">
        <v>147</v>
      </c>
      <c r="T299" s="15" t="s">
        <v>616</v>
      </c>
      <c r="U299" s="15"/>
    </row>
    <row r="300" ht="87" customHeight="1" spans="1:21">
      <c r="A300" s="15">
        <v>23</v>
      </c>
      <c r="B300" s="37" t="s">
        <v>637</v>
      </c>
      <c r="C300" s="37" t="s">
        <v>638</v>
      </c>
      <c r="D300" s="15" t="s">
        <v>613</v>
      </c>
      <c r="E300" s="37" t="s">
        <v>627</v>
      </c>
      <c r="F300" s="37">
        <v>96</v>
      </c>
      <c r="G300" s="15">
        <v>0</v>
      </c>
      <c r="H300" s="37">
        <v>96</v>
      </c>
      <c r="I300" s="37">
        <v>6</v>
      </c>
      <c r="J300" s="37">
        <v>6</v>
      </c>
      <c r="K300" s="37">
        <v>1.06</v>
      </c>
      <c r="L300" s="37">
        <v>1.06</v>
      </c>
      <c r="M300" s="37">
        <v>12</v>
      </c>
      <c r="N300" s="37">
        <v>12</v>
      </c>
      <c r="O300" s="37">
        <v>1996</v>
      </c>
      <c r="P300" s="15" t="s">
        <v>579</v>
      </c>
      <c r="Q300" s="65" t="s">
        <v>615</v>
      </c>
      <c r="R300" s="47">
        <v>270</v>
      </c>
      <c r="S300" s="47">
        <v>270</v>
      </c>
      <c r="T300" s="15" t="s">
        <v>616</v>
      </c>
      <c r="U300" s="15"/>
    </row>
    <row r="301" ht="87" customHeight="1" spans="1:21">
      <c r="A301" s="15">
        <v>24</v>
      </c>
      <c r="B301" s="14" t="s">
        <v>639</v>
      </c>
      <c r="C301" s="69" t="s">
        <v>640</v>
      </c>
      <c r="D301" s="15" t="s">
        <v>613</v>
      </c>
      <c r="E301" s="37" t="s">
        <v>641</v>
      </c>
      <c r="F301" s="37">
        <v>50</v>
      </c>
      <c r="G301" s="15">
        <v>0</v>
      </c>
      <c r="H301" s="66">
        <v>98</v>
      </c>
      <c r="I301" s="37">
        <v>5</v>
      </c>
      <c r="J301" s="66">
        <v>10</v>
      </c>
      <c r="K301" s="57">
        <v>0.98</v>
      </c>
      <c r="L301" s="83">
        <v>1.96</v>
      </c>
      <c r="M301" s="37">
        <v>5</v>
      </c>
      <c r="N301" s="66">
        <v>10</v>
      </c>
      <c r="O301" s="14">
        <v>2002</v>
      </c>
      <c r="P301" s="15" t="s">
        <v>579</v>
      </c>
      <c r="Q301" s="65" t="s">
        <v>615</v>
      </c>
      <c r="R301" s="47">
        <v>400</v>
      </c>
      <c r="S301" s="92">
        <v>786</v>
      </c>
      <c r="T301" s="15" t="s">
        <v>616</v>
      </c>
      <c r="U301" s="15"/>
    </row>
    <row r="302" ht="87" customHeight="1" spans="1:21">
      <c r="A302" s="15">
        <v>25</v>
      </c>
      <c r="B302" s="14" t="s">
        <v>642</v>
      </c>
      <c r="C302" s="70"/>
      <c r="D302" s="15" t="s">
        <v>613</v>
      </c>
      <c r="E302" s="37" t="s">
        <v>641</v>
      </c>
      <c r="F302" s="37">
        <v>48</v>
      </c>
      <c r="G302" s="15">
        <v>0</v>
      </c>
      <c r="H302" s="67"/>
      <c r="I302" s="37">
        <v>5</v>
      </c>
      <c r="J302" s="67"/>
      <c r="K302" s="57">
        <v>0.98</v>
      </c>
      <c r="L302" s="84"/>
      <c r="M302" s="37">
        <v>5</v>
      </c>
      <c r="N302" s="67"/>
      <c r="O302" s="14">
        <v>2003</v>
      </c>
      <c r="P302" s="15" t="s">
        <v>579</v>
      </c>
      <c r="Q302" s="65" t="s">
        <v>615</v>
      </c>
      <c r="R302" s="47">
        <v>386</v>
      </c>
      <c r="S302" s="93"/>
      <c r="T302" s="15" t="s">
        <v>616</v>
      </c>
      <c r="U302" s="15"/>
    </row>
    <row r="303" ht="90" customHeight="1" spans="1:21">
      <c r="A303" s="15">
        <v>26</v>
      </c>
      <c r="B303" s="15" t="s">
        <v>643</v>
      </c>
      <c r="C303" s="15" t="s">
        <v>644</v>
      </c>
      <c r="D303" s="15" t="s">
        <v>645</v>
      </c>
      <c r="E303" s="15" t="s">
        <v>646</v>
      </c>
      <c r="F303" s="15">
        <v>130</v>
      </c>
      <c r="G303" s="15">
        <v>0</v>
      </c>
      <c r="H303" s="15">
        <v>130</v>
      </c>
      <c r="I303" s="15">
        <v>4</v>
      </c>
      <c r="J303" s="15">
        <v>4</v>
      </c>
      <c r="K303" s="15">
        <v>1.53</v>
      </c>
      <c r="L303" s="15">
        <v>1.53</v>
      </c>
      <c r="M303" s="15">
        <v>13</v>
      </c>
      <c r="N303" s="15">
        <v>13</v>
      </c>
      <c r="O303" s="15">
        <v>1998</v>
      </c>
      <c r="P303" s="15" t="s">
        <v>647</v>
      </c>
      <c r="Q303" s="15" t="s">
        <v>648</v>
      </c>
      <c r="R303" s="15">
        <v>398</v>
      </c>
      <c r="S303" s="15">
        <v>398</v>
      </c>
      <c r="T303" s="15" t="s">
        <v>649</v>
      </c>
      <c r="U303" s="15"/>
    </row>
    <row r="304" ht="108" customHeight="1" spans="1:21">
      <c r="A304" s="15">
        <v>27</v>
      </c>
      <c r="B304" s="15" t="s">
        <v>650</v>
      </c>
      <c r="C304" s="15" t="s">
        <v>651</v>
      </c>
      <c r="D304" s="15" t="s">
        <v>645</v>
      </c>
      <c r="E304" s="15" t="s">
        <v>652</v>
      </c>
      <c r="F304" s="15">
        <v>476</v>
      </c>
      <c r="G304" s="15">
        <v>0</v>
      </c>
      <c r="H304" s="15">
        <v>476</v>
      </c>
      <c r="I304" s="15">
        <v>15</v>
      </c>
      <c r="J304" s="15">
        <v>15</v>
      </c>
      <c r="K304" s="15">
        <v>5.52</v>
      </c>
      <c r="L304" s="15">
        <v>5.52</v>
      </c>
      <c r="M304" s="15">
        <v>60</v>
      </c>
      <c r="N304" s="15">
        <v>60</v>
      </c>
      <c r="O304" s="15">
        <v>1998</v>
      </c>
      <c r="P304" s="15" t="s">
        <v>653</v>
      </c>
      <c r="Q304" s="15" t="s">
        <v>648</v>
      </c>
      <c r="R304" s="15">
        <v>1380</v>
      </c>
      <c r="S304" s="15">
        <v>1380</v>
      </c>
      <c r="T304" s="15" t="s">
        <v>649</v>
      </c>
      <c r="U304" s="15"/>
    </row>
    <row r="305" ht="108" customHeight="1" spans="1:21">
      <c r="A305" s="15">
        <v>28</v>
      </c>
      <c r="B305" s="15" t="s">
        <v>654</v>
      </c>
      <c r="C305" s="15" t="s">
        <v>655</v>
      </c>
      <c r="D305" s="15" t="s">
        <v>645</v>
      </c>
      <c r="E305" s="15" t="s">
        <v>656</v>
      </c>
      <c r="F305" s="15">
        <v>60</v>
      </c>
      <c r="G305" s="15">
        <v>0</v>
      </c>
      <c r="H305" s="15">
        <v>60</v>
      </c>
      <c r="I305" s="15">
        <v>1</v>
      </c>
      <c r="J305" s="15">
        <v>1</v>
      </c>
      <c r="K305" s="15">
        <v>0.7</v>
      </c>
      <c r="L305" s="15">
        <v>0.7</v>
      </c>
      <c r="M305" s="15">
        <v>5</v>
      </c>
      <c r="N305" s="15">
        <v>5</v>
      </c>
      <c r="O305" s="15">
        <v>1998</v>
      </c>
      <c r="P305" s="15" t="s">
        <v>213</v>
      </c>
      <c r="Q305" s="15" t="s">
        <v>648</v>
      </c>
      <c r="R305" s="15">
        <v>192</v>
      </c>
      <c r="S305" s="15">
        <v>192</v>
      </c>
      <c r="T305" s="15" t="s">
        <v>649</v>
      </c>
      <c r="U305" s="15"/>
    </row>
    <row r="306" ht="147" customHeight="1" spans="1:21">
      <c r="A306" s="15">
        <v>29</v>
      </c>
      <c r="B306" s="15" t="s">
        <v>657</v>
      </c>
      <c r="C306" s="15" t="s">
        <v>658</v>
      </c>
      <c r="D306" s="15" t="s">
        <v>659</v>
      </c>
      <c r="E306" s="15" t="s">
        <v>660</v>
      </c>
      <c r="F306" s="15">
        <v>40</v>
      </c>
      <c r="G306" s="15">
        <v>40</v>
      </c>
      <c r="H306" s="15">
        <v>40</v>
      </c>
      <c r="I306" s="15">
        <v>2</v>
      </c>
      <c r="J306" s="15">
        <v>2</v>
      </c>
      <c r="K306" s="15">
        <v>0.62</v>
      </c>
      <c r="L306" s="15">
        <v>0.62</v>
      </c>
      <c r="M306" s="15">
        <v>4</v>
      </c>
      <c r="N306" s="15">
        <v>4</v>
      </c>
      <c r="O306" s="15">
        <v>2003</v>
      </c>
      <c r="P306" s="15" t="s">
        <v>290</v>
      </c>
      <c r="Q306" s="15" t="s">
        <v>661</v>
      </c>
      <c r="R306" s="15">
        <v>124</v>
      </c>
      <c r="S306" s="15">
        <v>124</v>
      </c>
      <c r="T306" s="15" t="s">
        <v>34</v>
      </c>
      <c r="U306" s="15"/>
    </row>
    <row r="307" ht="148" customHeight="1" spans="1:21">
      <c r="A307" s="15">
        <v>30</v>
      </c>
      <c r="B307" s="15" t="s">
        <v>662</v>
      </c>
      <c r="C307" s="15" t="s">
        <v>663</v>
      </c>
      <c r="D307" s="15" t="s">
        <v>659</v>
      </c>
      <c r="E307" s="15" t="s">
        <v>664</v>
      </c>
      <c r="F307" s="15">
        <v>48</v>
      </c>
      <c r="G307" s="15">
        <v>48</v>
      </c>
      <c r="H307" s="15">
        <v>48</v>
      </c>
      <c r="I307" s="15">
        <v>5</v>
      </c>
      <c r="J307" s="15">
        <v>5</v>
      </c>
      <c r="K307" s="15">
        <v>0.85</v>
      </c>
      <c r="L307" s="15">
        <v>0.85</v>
      </c>
      <c r="M307" s="15">
        <v>5</v>
      </c>
      <c r="N307" s="15">
        <v>5</v>
      </c>
      <c r="O307" s="15">
        <v>1985</v>
      </c>
      <c r="P307" s="15" t="s">
        <v>290</v>
      </c>
      <c r="Q307" s="15" t="s">
        <v>661</v>
      </c>
      <c r="R307" s="15">
        <v>170</v>
      </c>
      <c r="S307" s="15">
        <v>170</v>
      </c>
      <c r="T307" s="15" t="s">
        <v>34</v>
      </c>
      <c r="U307" s="15"/>
    </row>
    <row r="308" ht="160" customHeight="1" spans="1:21">
      <c r="A308" s="15">
        <v>31</v>
      </c>
      <c r="B308" s="15" t="s">
        <v>665</v>
      </c>
      <c r="C308" s="15" t="s">
        <v>666</v>
      </c>
      <c r="D308" s="15" t="s">
        <v>659</v>
      </c>
      <c r="E308" s="15" t="s">
        <v>664</v>
      </c>
      <c r="F308" s="15">
        <v>68</v>
      </c>
      <c r="G308" s="15">
        <v>68</v>
      </c>
      <c r="H308" s="15">
        <v>68</v>
      </c>
      <c r="I308" s="15">
        <v>3</v>
      </c>
      <c r="J308" s="15">
        <v>3</v>
      </c>
      <c r="K308" s="23">
        <v>0.7</v>
      </c>
      <c r="L308" s="23">
        <v>0.7</v>
      </c>
      <c r="M308" s="15">
        <v>3</v>
      </c>
      <c r="N308" s="15">
        <v>3</v>
      </c>
      <c r="O308" s="15">
        <v>1997</v>
      </c>
      <c r="P308" s="15" t="s">
        <v>290</v>
      </c>
      <c r="Q308" s="15" t="s">
        <v>661</v>
      </c>
      <c r="R308" s="15">
        <v>140</v>
      </c>
      <c r="S308" s="15">
        <v>140</v>
      </c>
      <c r="T308" s="15" t="s">
        <v>34</v>
      </c>
      <c r="U308" s="15"/>
    </row>
    <row r="309" ht="160" customHeight="1" spans="1:21">
      <c r="A309" s="15">
        <v>32</v>
      </c>
      <c r="B309" s="15" t="s">
        <v>667</v>
      </c>
      <c r="C309" s="15" t="s">
        <v>668</v>
      </c>
      <c r="D309" s="15" t="s">
        <v>659</v>
      </c>
      <c r="E309" s="15" t="s">
        <v>669</v>
      </c>
      <c r="F309" s="15">
        <v>12</v>
      </c>
      <c r="G309" s="15">
        <v>12</v>
      </c>
      <c r="H309" s="15">
        <v>12</v>
      </c>
      <c r="I309" s="15">
        <v>1</v>
      </c>
      <c r="J309" s="15">
        <v>1</v>
      </c>
      <c r="K309" s="15">
        <v>0.15</v>
      </c>
      <c r="L309" s="15">
        <v>0.15</v>
      </c>
      <c r="M309" s="15">
        <v>2</v>
      </c>
      <c r="N309" s="15">
        <v>2</v>
      </c>
      <c r="O309" s="15">
        <v>1995</v>
      </c>
      <c r="P309" s="15" t="s">
        <v>290</v>
      </c>
      <c r="Q309" s="15" t="s">
        <v>661</v>
      </c>
      <c r="R309" s="15">
        <v>30</v>
      </c>
      <c r="S309" s="15">
        <v>30</v>
      </c>
      <c r="T309" s="15" t="s">
        <v>34</v>
      </c>
      <c r="U309" s="15"/>
    </row>
    <row r="310" ht="160" customHeight="1" spans="1:21">
      <c r="A310" s="15">
        <v>33</v>
      </c>
      <c r="B310" s="15" t="s">
        <v>670</v>
      </c>
      <c r="C310" s="15" t="s">
        <v>671</v>
      </c>
      <c r="D310" s="15" t="s">
        <v>659</v>
      </c>
      <c r="E310" s="15" t="s">
        <v>672</v>
      </c>
      <c r="F310" s="15">
        <v>40</v>
      </c>
      <c r="G310" s="15">
        <v>40</v>
      </c>
      <c r="H310" s="15">
        <v>40</v>
      </c>
      <c r="I310" s="15">
        <v>2</v>
      </c>
      <c r="J310" s="15">
        <v>2</v>
      </c>
      <c r="K310" s="23">
        <v>0.3</v>
      </c>
      <c r="L310" s="23">
        <v>0.3</v>
      </c>
      <c r="M310" s="15">
        <v>8</v>
      </c>
      <c r="N310" s="15">
        <v>8</v>
      </c>
      <c r="O310" s="15">
        <v>1993</v>
      </c>
      <c r="P310" s="15" t="s">
        <v>290</v>
      </c>
      <c r="Q310" s="15" t="s">
        <v>661</v>
      </c>
      <c r="R310" s="15">
        <v>60</v>
      </c>
      <c r="S310" s="15">
        <v>60</v>
      </c>
      <c r="T310" s="15" t="s">
        <v>34</v>
      </c>
      <c r="U310" s="15"/>
    </row>
    <row r="311" ht="160" customHeight="1" spans="1:21">
      <c r="A311" s="15">
        <v>34</v>
      </c>
      <c r="B311" s="15" t="s">
        <v>673</v>
      </c>
      <c r="C311" s="15" t="s">
        <v>674</v>
      </c>
      <c r="D311" s="15" t="s">
        <v>659</v>
      </c>
      <c r="E311" s="15" t="s">
        <v>675</v>
      </c>
      <c r="F311" s="15">
        <v>32</v>
      </c>
      <c r="G311" s="15">
        <v>32</v>
      </c>
      <c r="H311" s="15">
        <v>32</v>
      </c>
      <c r="I311" s="15">
        <v>2</v>
      </c>
      <c r="J311" s="15">
        <v>2</v>
      </c>
      <c r="K311" s="15">
        <v>0.31</v>
      </c>
      <c r="L311" s="15">
        <v>0.31</v>
      </c>
      <c r="M311" s="15">
        <v>4</v>
      </c>
      <c r="N311" s="15">
        <v>4</v>
      </c>
      <c r="O311" s="15">
        <v>1995</v>
      </c>
      <c r="P311" s="15" t="s">
        <v>579</v>
      </c>
      <c r="Q311" s="15" t="s">
        <v>661</v>
      </c>
      <c r="R311" s="15">
        <v>62</v>
      </c>
      <c r="S311" s="15">
        <v>62</v>
      </c>
      <c r="T311" s="15" t="s">
        <v>34</v>
      </c>
      <c r="U311" s="15"/>
    </row>
    <row r="312" ht="160" customHeight="1" spans="1:21">
      <c r="A312" s="15">
        <v>35</v>
      </c>
      <c r="B312" s="15" t="s">
        <v>676</v>
      </c>
      <c r="C312" s="15" t="s">
        <v>677</v>
      </c>
      <c r="D312" s="15" t="s">
        <v>659</v>
      </c>
      <c r="E312" s="15" t="s">
        <v>678</v>
      </c>
      <c r="F312" s="15">
        <v>72</v>
      </c>
      <c r="G312" s="15">
        <v>72</v>
      </c>
      <c r="H312" s="15">
        <v>72</v>
      </c>
      <c r="I312" s="15">
        <v>2</v>
      </c>
      <c r="J312" s="15">
        <v>2</v>
      </c>
      <c r="K312" s="23">
        <v>0.8</v>
      </c>
      <c r="L312" s="23">
        <v>0.8</v>
      </c>
      <c r="M312" s="15">
        <v>7</v>
      </c>
      <c r="N312" s="15">
        <v>7</v>
      </c>
      <c r="O312" s="15">
        <v>2000</v>
      </c>
      <c r="P312" s="15" t="s">
        <v>679</v>
      </c>
      <c r="Q312" s="15" t="s">
        <v>661</v>
      </c>
      <c r="R312" s="15">
        <v>160</v>
      </c>
      <c r="S312" s="15">
        <v>160</v>
      </c>
      <c r="T312" s="15" t="s">
        <v>34</v>
      </c>
      <c r="U312" s="15"/>
    </row>
    <row r="313" ht="45" customHeight="1" spans="1:21">
      <c r="A313" s="71" t="s">
        <v>241</v>
      </c>
      <c r="B313" s="71" t="s">
        <v>680</v>
      </c>
      <c r="C313" s="71" t="s">
        <v>681</v>
      </c>
      <c r="D313" s="38"/>
      <c r="E313" s="38"/>
      <c r="F313" s="38">
        <f t="shared" ref="F313:N313" si="3">SUM(F278:F312)</f>
        <v>3021</v>
      </c>
      <c r="G313" s="38">
        <f t="shared" si="3"/>
        <v>428</v>
      </c>
      <c r="H313" s="38">
        <f t="shared" si="3"/>
        <v>3021</v>
      </c>
      <c r="I313" s="38">
        <f t="shared" si="3"/>
        <v>232</v>
      </c>
      <c r="J313" s="38">
        <f t="shared" si="3"/>
        <v>232</v>
      </c>
      <c r="K313" s="38">
        <f t="shared" si="3"/>
        <v>34.582</v>
      </c>
      <c r="L313" s="38">
        <f t="shared" si="3"/>
        <v>34.582</v>
      </c>
      <c r="M313" s="38">
        <f t="shared" si="3"/>
        <v>296</v>
      </c>
      <c r="N313" s="38">
        <f t="shared" si="3"/>
        <v>296</v>
      </c>
      <c r="O313" s="38"/>
      <c r="P313" s="38"/>
      <c r="Q313" s="38"/>
      <c r="R313" s="38">
        <f>SUM(R278:R312)</f>
        <v>9478</v>
      </c>
      <c r="S313" s="38">
        <f>SUM(S278:S312)</f>
        <v>9478</v>
      </c>
      <c r="T313" s="38"/>
      <c r="U313" s="38"/>
    </row>
    <row r="314" ht="45" customHeight="1" spans="1:21">
      <c r="A314" s="13" t="s">
        <v>682</v>
      </c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</row>
    <row r="315" ht="150" customHeight="1" spans="1:21">
      <c r="A315" s="72">
        <v>1</v>
      </c>
      <c r="B315" s="73" t="s">
        <v>683</v>
      </c>
      <c r="C315" s="74" t="s">
        <v>683</v>
      </c>
      <c r="D315" s="72" t="s">
        <v>684</v>
      </c>
      <c r="E315" s="72" t="s">
        <v>685</v>
      </c>
      <c r="F315" s="75">
        <v>160</v>
      </c>
      <c r="G315" s="72">
        <v>0</v>
      </c>
      <c r="H315" s="75">
        <v>160</v>
      </c>
      <c r="I315" s="75">
        <v>4</v>
      </c>
      <c r="J315" s="75">
        <v>4</v>
      </c>
      <c r="K315" s="85">
        <v>1.5</v>
      </c>
      <c r="L315" s="85">
        <v>1.5</v>
      </c>
      <c r="M315" s="86">
        <v>10</v>
      </c>
      <c r="N315" s="86">
        <v>10</v>
      </c>
      <c r="O315" s="72" t="s">
        <v>686</v>
      </c>
      <c r="P315" s="72" t="s">
        <v>37</v>
      </c>
      <c r="Q315" s="94" t="s">
        <v>687</v>
      </c>
      <c r="R315" s="75">
        <f t="shared" ref="R315:R319" si="4">K315*400</f>
        <v>600</v>
      </c>
      <c r="S315" s="74">
        <v>600</v>
      </c>
      <c r="T315" s="72" t="s">
        <v>581</v>
      </c>
      <c r="U315" s="72"/>
    </row>
    <row r="316" ht="150" customHeight="1" spans="1:21">
      <c r="A316" s="72">
        <v>2</v>
      </c>
      <c r="B316" s="72" t="s">
        <v>688</v>
      </c>
      <c r="C316" s="74" t="s">
        <v>688</v>
      </c>
      <c r="D316" s="72" t="s">
        <v>684</v>
      </c>
      <c r="E316" s="72" t="s">
        <v>689</v>
      </c>
      <c r="F316" s="73">
        <v>144</v>
      </c>
      <c r="G316" s="72">
        <v>0</v>
      </c>
      <c r="H316" s="73">
        <v>144</v>
      </c>
      <c r="I316" s="75">
        <v>3</v>
      </c>
      <c r="J316" s="75">
        <v>3</v>
      </c>
      <c r="K316" s="85">
        <v>1.1</v>
      </c>
      <c r="L316" s="85">
        <v>1.1</v>
      </c>
      <c r="M316" s="86">
        <v>12</v>
      </c>
      <c r="N316" s="86">
        <v>12</v>
      </c>
      <c r="O316" s="72">
        <v>1996</v>
      </c>
      <c r="P316" s="72" t="s">
        <v>37</v>
      </c>
      <c r="Q316" s="94" t="s">
        <v>687</v>
      </c>
      <c r="R316" s="75">
        <f t="shared" si="4"/>
        <v>440</v>
      </c>
      <c r="S316" s="74">
        <v>440</v>
      </c>
      <c r="T316" s="72" t="s">
        <v>581</v>
      </c>
      <c r="U316" s="72"/>
    </row>
    <row r="317" ht="150" customHeight="1" spans="1:21">
      <c r="A317" s="72">
        <v>3</v>
      </c>
      <c r="B317" s="73" t="s">
        <v>690</v>
      </c>
      <c r="C317" s="74" t="s">
        <v>690</v>
      </c>
      <c r="D317" s="72" t="s">
        <v>684</v>
      </c>
      <c r="E317" s="72" t="s">
        <v>691</v>
      </c>
      <c r="F317" s="75">
        <v>186</v>
      </c>
      <c r="G317" s="72">
        <v>0</v>
      </c>
      <c r="H317" s="75">
        <v>186</v>
      </c>
      <c r="I317" s="75">
        <v>3</v>
      </c>
      <c r="J317" s="75">
        <v>3</v>
      </c>
      <c r="K317" s="85">
        <v>1.3</v>
      </c>
      <c r="L317" s="85">
        <v>1.3</v>
      </c>
      <c r="M317" s="86">
        <v>6</v>
      </c>
      <c r="N317" s="86">
        <v>6</v>
      </c>
      <c r="O317" s="72">
        <v>1999</v>
      </c>
      <c r="P317" s="72" t="s">
        <v>61</v>
      </c>
      <c r="Q317" s="94" t="s">
        <v>687</v>
      </c>
      <c r="R317" s="75">
        <f t="shared" si="4"/>
        <v>520</v>
      </c>
      <c r="S317" s="74">
        <v>520</v>
      </c>
      <c r="T317" s="72" t="s">
        <v>581</v>
      </c>
      <c r="U317" s="72"/>
    </row>
    <row r="318" ht="150" customHeight="1" spans="1:21">
      <c r="A318" s="72">
        <v>4</v>
      </c>
      <c r="B318" s="74" t="s">
        <v>692</v>
      </c>
      <c r="C318" s="74" t="s">
        <v>692</v>
      </c>
      <c r="D318" s="72" t="s">
        <v>684</v>
      </c>
      <c r="E318" s="72" t="s">
        <v>693</v>
      </c>
      <c r="F318" s="74">
        <v>45</v>
      </c>
      <c r="G318" s="72">
        <v>0</v>
      </c>
      <c r="H318" s="74">
        <v>45</v>
      </c>
      <c r="I318" s="74">
        <v>2</v>
      </c>
      <c r="J318" s="74">
        <v>2</v>
      </c>
      <c r="K318" s="87">
        <v>0.3</v>
      </c>
      <c r="L318" s="87">
        <v>0.3</v>
      </c>
      <c r="M318" s="74">
        <v>4</v>
      </c>
      <c r="N318" s="74">
        <v>4</v>
      </c>
      <c r="O318" s="74">
        <v>1992</v>
      </c>
      <c r="P318" s="72" t="s">
        <v>37</v>
      </c>
      <c r="Q318" s="94" t="s">
        <v>687</v>
      </c>
      <c r="R318" s="75">
        <f t="shared" si="4"/>
        <v>120</v>
      </c>
      <c r="S318" s="74">
        <v>120</v>
      </c>
      <c r="T318" s="72" t="s">
        <v>581</v>
      </c>
      <c r="U318" s="72"/>
    </row>
    <row r="319" ht="150" customHeight="1" spans="1:21">
      <c r="A319" s="72">
        <v>5</v>
      </c>
      <c r="B319" s="72" t="s">
        <v>694</v>
      </c>
      <c r="C319" s="74" t="s">
        <v>694</v>
      </c>
      <c r="D319" s="72" t="s">
        <v>684</v>
      </c>
      <c r="E319" s="72" t="s">
        <v>695</v>
      </c>
      <c r="F319" s="73">
        <v>136</v>
      </c>
      <c r="G319" s="72">
        <v>0</v>
      </c>
      <c r="H319" s="73">
        <v>136</v>
      </c>
      <c r="I319" s="75">
        <v>4</v>
      </c>
      <c r="J319" s="75">
        <v>4</v>
      </c>
      <c r="K319" s="85">
        <v>0.97</v>
      </c>
      <c r="L319" s="85">
        <v>0.97</v>
      </c>
      <c r="M319" s="86">
        <v>8</v>
      </c>
      <c r="N319" s="86">
        <v>8</v>
      </c>
      <c r="O319" s="72">
        <v>1980</v>
      </c>
      <c r="P319" s="72" t="s">
        <v>37</v>
      </c>
      <c r="Q319" s="94" t="s">
        <v>687</v>
      </c>
      <c r="R319" s="75">
        <f t="shared" si="4"/>
        <v>388</v>
      </c>
      <c r="S319" s="74">
        <v>388</v>
      </c>
      <c r="T319" s="72" t="s">
        <v>34</v>
      </c>
      <c r="U319" s="72"/>
    </row>
    <row r="320" ht="150" customHeight="1" spans="1:21">
      <c r="A320" s="72">
        <v>6</v>
      </c>
      <c r="B320" s="72" t="s">
        <v>696</v>
      </c>
      <c r="C320" s="72" t="s">
        <v>696</v>
      </c>
      <c r="D320" s="72" t="s">
        <v>684</v>
      </c>
      <c r="E320" s="72" t="s">
        <v>697</v>
      </c>
      <c r="F320" s="72">
        <v>70</v>
      </c>
      <c r="G320" s="72">
        <v>0</v>
      </c>
      <c r="H320" s="72">
        <v>70</v>
      </c>
      <c r="I320" s="72">
        <v>2</v>
      </c>
      <c r="J320" s="72">
        <v>2</v>
      </c>
      <c r="K320" s="85">
        <v>0.92</v>
      </c>
      <c r="L320" s="85">
        <v>0.92</v>
      </c>
      <c r="M320" s="86">
        <v>7</v>
      </c>
      <c r="N320" s="86">
        <v>7</v>
      </c>
      <c r="O320" s="72">
        <v>1998</v>
      </c>
      <c r="P320" s="72" t="s">
        <v>37</v>
      </c>
      <c r="Q320" s="94" t="s">
        <v>687</v>
      </c>
      <c r="R320" s="75">
        <v>367.2</v>
      </c>
      <c r="S320" s="74">
        <v>367.2</v>
      </c>
      <c r="T320" s="72" t="s">
        <v>34</v>
      </c>
      <c r="U320" s="72"/>
    </row>
    <row r="321" ht="306" customHeight="1" spans="1:21">
      <c r="A321" s="72">
        <v>7</v>
      </c>
      <c r="B321" s="72" t="s">
        <v>698</v>
      </c>
      <c r="C321" s="72" t="s">
        <v>698</v>
      </c>
      <c r="D321" s="72" t="s">
        <v>684</v>
      </c>
      <c r="E321" s="72" t="s">
        <v>699</v>
      </c>
      <c r="F321" s="72">
        <v>112</v>
      </c>
      <c r="G321" s="72">
        <v>0</v>
      </c>
      <c r="H321" s="74">
        <v>49</v>
      </c>
      <c r="I321" s="72">
        <v>6</v>
      </c>
      <c r="J321" s="72">
        <v>6</v>
      </c>
      <c r="K321" s="72">
        <v>1.6875</v>
      </c>
      <c r="L321" s="72">
        <v>1.6875</v>
      </c>
      <c r="M321" s="72">
        <v>15</v>
      </c>
      <c r="N321" s="72">
        <v>15</v>
      </c>
      <c r="O321" s="72">
        <v>1980</v>
      </c>
      <c r="P321" s="72" t="s">
        <v>37</v>
      </c>
      <c r="Q321" s="72" t="s">
        <v>700</v>
      </c>
      <c r="R321" s="72">
        <v>675</v>
      </c>
      <c r="S321" s="72">
        <v>675</v>
      </c>
      <c r="T321" s="72" t="s">
        <v>42</v>
      </c>
      <c r="U321" s="72"/>
    </row>
    <row r="322" ht="144" customHeight="1" spans="1:21">
      <c r="A322" s="72">
        <v>8</v>
      </c>
      <c r="B322" s="74" t="s">
        <v>701</v>
      </c>
      <c r="C322" s="74" t="s">
        <v>701</v>
      </c>
      <c r="D322" s="72" t="s">
        <v>684</v>
      </c>
      <c r="E322" s="72" t="s">
        <v>702</v>
      </c>
      <c r="F322" s="74">
        <v>49</v>
      </c>
      <c r="G322" s="72">
        <v>0</v>
      </c>
      <c r="H322" s="74">
        <v>105</v>
      </c>
      <c r="I322" s="74">
        <v>1</v>
      </c>
      <c r="J322" s="74">
        <v>1</v>
      </c>
      <c r="K322" s="87">
        <v>0.26</v>
      </c>
      <c r="L322" s="87">
        <v>0.26</v>
      </c>
      <c r="M322" s="74">
        <v>3</v>
      </c>
      <c r="N322" s="74">
        <v>3</v>
      </c>
      <c r="O322" s="74">
        <v>1989</v>
      </c>
      <c r="P322" s="72" t="s">
        <v>37</v>
      </c>
      <c r="Q322" s="94" t="s">
        <v>687</v>
      </c>
      <c r="R322" s="75">
        <f t="shared" ref="R322:R324" si="5">K322*400</f>
        <v>104</v>
      </c>
      <c r="S322" s="74">
        <v>104</v>
      </c>
      <c r="T322" s="72" t="s">
        <v>34</v>
      </c>
      <c r="U322" s="72"/>
    </row>
    <row r="323" ht="144" customHeight="1" spans="1:21">
      <c r="A323" s="72">
        <v>9</v>
      </c>
      <c r="B323" s="74" t="s">
        <v>703</v>
      </c>
      <c r="C323" s="74" t="s">
        <v>703</v>
      </c>
      <c r="D323" s="72" t="s">
        <v>684</v>
      </c>
      <c r="E323" s="72" t="s">
        <v>702</v>
      </c>
      <c r="F323" s="74">
        <v>105</v>
      </c>
      <c r="G323" s="72">
        <v>0</v>
      </c>
      <c r="H323" s="74">
        <v>54</v>
      </c>
      <c r="I323" s="74">
        <v>2</v>
      </c>
      <c r="J323" s="74">
        <v>2</v>
      </c>
      <c r="K323" s="87">
        <v>0.48</v>
      </c>
      <c r="L323" s="87">
        <v>0.48</v>
      </c>
      <c r="M323" s="74">
        <v>6</v>
      </c>
      <c r="N323" s="74">
        <v>6</v>
      </c>
      <c r="O323" s="74">
        <v>1989</v>
      </c>
      <c r="P323" s="72" t="s">
        <v>37</v>
      </c>
      <c r="Q323" s="94" t="s">
        <v>687</v>
      </c>
      <c r="R323" s="75">
        <f t="shared" si="5"/>
        <v>192</v>
      </c>
      <c r="S323" s="74">
        <v>192</v>
      </c>
      <c r="T323" s="72" t="s">
        <v>34</v>
      </c>
      <c r="U323" s="72"/>
    </row>
    <row r="324" ht="144" customHeight="1" spans="1:21">
      <c r="A324" s="72">
        <v>10</v>
      </c>
      <c r="B324" s="74" t="s">
        <v>704</v>
      </c>
      <c r="C324" s="74" t="s">
        <v>704</v>
      </c>
      <c r="D324" s="72" t="s">
        <v>684</v>
      </c>
      <c r="E324" s="72" t="s">
        <v>705</v>
      </c>
      <c r="F324" s="74">
        <v>54</v>
      </c>
      <c r="G324" s="72">
        <v>0</v>
      </c>
      <c r="H324" s="75">
        <v>112</v>
      </c>
      <c r="I324" s="74">
        <v>4</v>
      </c>
      <c r="J324" s="74">
        <v>4</v>
      </c>
      <c r="K324" s="87">
        <v>0.38</v>
      </c>
      <c r="L324" s="87">
        <v>0.38</v>
      </c>
      <c r="M324" s="74">
        <v>4</v>
      </c>
      <c r="N324" s="74">
        <v>4</v>
      </c>
      <c r="O324" s="74">
        <v>1986</v>
      </c>
      <c r="P324" s="72" t="s">
        <v>37</v>
      </c>
      <c r="Q324" s="94" t="s">
        <v>687</v>
      </c>
      <c r="R324" s="75">
        <f t="shared" si="5"/>
        <v>152</v>
      </c>
      <c r="S324" s="74">
        <v>152</v>
      </c>
      <c r="T324" s="72" t="s">
        <v>34</v>
      </c>
      <c r="U324" s="72"/>
    </row>
    <row r="325" ht="105" customHeight="1" spans="1:21">
      <c r="A325" s="95">
        <v>11</v>
      </c>
      <c r="B325" s="74" t="s">
        <v>706</v>
      </c>
      <c r="C325" s="74" t="s">
        <v>706</v>
      </c>
      <c r="D325" s="74" t="s">
        <v>684</v>
      </c>
      <c r="E325" s="74" t="s">
        <v>707</v>
      </c>
      <c r="F325" s="73">
        <v>1221</v>
      </c>
      <c r="G325" s="72">
        <v>0</v>
      </c>
      <c r="H325" s="73">
        <v>1221</v>
      </c>
      <c r="I325" s="75">
        <v>27</v>
      </c>
      <c r="J325" s="75">
        <v>27</v>
      </c>
      <c r="K325" s="85">
        <v>7.3</v>
      </c>
      <c r="L325" s="85">
        <v>7.3</v>
      </c>
      <c r="M325" s="86">
        <v>54</v>
      </c>
      <c r="N325" s="86">
        <v>54</v>
      </c>
      <c r="O325" s="72">
        <v>1998</v>
      </c>
      <c r="P325" s="72" t="s">
        <v>37</v>
      </c>
      <c r="Q325" s="94" t="s">
        <v>708</v>
      </c>
      <c r="R325" s="75">
        <v>600</v>
      </c>
      <c r="S325" s="74">
        <v>600</v>
      </c>
      <c r="T325" s="72" t="s">
        <v>709</v>
      </c>
      <c r="U325" s="72"/>
    </row>
    <row r="326" ht="144" customHeight="1" spans="1:21">
      <c r="A326" s="95">
        <v>12</v>
      </c>
      <c r="B326" s="72" t="s">
        <v>710</v>
      </c>
      <c r="C326" s="72" t="s">
        <v>710</v>
      </c>
      <c r="D326" s="74" t="s">
        <v>684</v>
      </c>
      <c r="E326" s="74" t="s">
        <v>711</v>
      </c>
      <c r="F326" s="96">
        <v>384</v>
      </c>
      <c r="G326" s="72">
        <v>0</v>
      </c>
      <c r="H326" s="96">
        <v>384</v>
      </c>
      <c r="I326" s="100">
        <v>7</v>
      </c>
      <c r="J326" s="100">
        <v>7</v>
      </c>
      <c r="K326" s="103">
        <v>2.4</v>
      </c>
      <c r="L326" s="103">
        <v>2.4</v>
      </c>
      <c r="M326" s="104">
        <v>21</v>
      </c>
      <c r="N326" s="72">
        <v>21</v>
      </c>
      <c r="O326" s="72">
        <v>2002</v>
      </c>
      <c r="P326" s="72" t="s">
        <v>37</v>
      </c>
      <c r="Q326" s="94" t="s">
        <v>687</v>
      </c>
      <c r="R326" s="75">
        <f>K326*400</f>
        <v>960</v>
      </c>
      <c r="S326" s="105">
        <v>960</v>
      </c>
      <c r="T326" s="72" t="s">
        <v>42</v>
      </c>
      <c r="U326" s="72"/>
    </row>
    <row r="327" ht="185" customHeight="1" spans="1:21">
      <c r="A327" s="72">
        <v>13</v>
      </c>
      <c r="B327" s="72" t="s">
        <v>712</v>
      </c>
      <c r="C327" s="74" t="s">
        <v>713</v>
      </c>
      <c r="D327" s="72" t="s">
        <v>714</v>
      </c>
      <c r="E327" s="72" t="s">
        <v>715</v>
      </c>
      <c r="F327" s="72">
        <v>134</v>
      </c>
      <c r="G327" s="72">
        <v>0</v>
      </c>
      <c r="H327" s="72">
        <v>134</v>
      </c>
      <c r="I327" s="72">
        <v>5</v>
      </c>
      <c r="J327" s="72">
        <v>5</v>
      </c>
      <c r="K327" s="72">
        <v>10</v>
      </c>
      <c r="L327" s="72">
        <v>10</v>
      </c>
      <c r="M327" s="72">
        <v>20</v>
      </c>
      <c r="N327" s="72">
        <v>10</v>
      </c>
      <c r="O327" s="72">
        <v>2000</v>
      </c>
      <c r="P327" s="72" t="s">
        <v>61</v>
      </c>
      <c r="Q327" s="72" t="s">
        <v>716</v>
      </c>
      <c r="R327" s="74">
        <v>4000</v>
      </c>
      <c r="S327" s="74">
        <v>4000</v>
      </c>
      <c r="T327" s="72" t="s">
        <v>34</v>
      </c>
      <c r="U327" s="72"/>
    </row>
    <row r="328" ht="185" customHeight="1" spans="1:21">
      <c r="A328" s="72">
        <v>14</v>
      </c>
      <c r="B328" s="72" t="s">
        <v>717</v>
      </c>
      <c r="C328" s="74" t="s">
        <v>718</v>
      </c>
      <c r="D328" s="72" t="s">
        <v>714</v>
      </c>
      <c r="E328" s="72" t="s">
        <v>715</v>
      </c>
      <c r="F328" s="72">
        <v>60</v>
      </c>
      <c r="G328" s="72">
        <v>0</v>
      </c>
      <c r="H328" s="72">
        <v>60</v>
      </c>
      <c r="I328" s="72">
        <v>2</v>
      </c>
      <c r="J328" s="72">
        <v>2</v>
      </c>
      <c r="K328" s="72">
        <v>10</v>
      </c>
      <c r="L328" s="72">
        <v>10</v>
      </c>
      <c r="M328" s="72">
        <v>20</v>
      </c>
      <c r="N328" s="72">
        <v>10</v>
      </c>
      <c r="O328" s="72">
        <v>1997</v>
      </c>
      <c r="P328" s="72" t="s">
        <v>61</v>
      </c>
      <c r="Q328" s="72" t="s">
        <v>716</v>
      </c>
      <c r="R328" s="74">
        <v>4000</v>
      </c>
      <c r="S328" s="74">
        <v>4000</v>
      </c>
      <c r="T328" s="72" t="s">
        <v>34</v>
      </c>
      <c r="U328" s="72"/>
    </row>
    <row r="329" ht="185" customHeight="1" spans="1:21">
      <c r="A329" s="72">
        <v>15</v>
      </c>
      <c r="B329" s="72" t="s">
        <v>719</v>
      </c>
      <c r="C329" s="74" t="s">
        <v>720</v>
      </c>
      <c r="D329" s="72" t="s">
        <v>714</v>
      </c>
      <c r="E329" s="72" t="s">
        <v>721</v>
      </c>
      <c r="F329" s="72">
        <v>1716</v>
      </c>
      <c r="G329" s="72">
        <v>0</v>
      </c>
      <c r="H329" s="72">
        <v>1716</v>
      </c>
      <c r="I329" s="72">
        <v>44</v>
      </c>
      <c r="J329" s="72">
        <v>44</v>
      </c>
      <c r="K329" s="72">
        <v>18</v>
      </c>
      <c r="L329" s="72">
        <v>18</v>
      </c>
      <c r="M329" s="72">
        <v>132</v>
      </c>
      <c r="N329" s="72">
        <v>132</v>
      </c>
      <c r="O329" s="75">
        <v>1999</v>
      </c>
      <c r="P329" s="72" t="s">
        <v>61</v>
      </c>
      <c r="Q329" s="72" t="s">
        <v>716</v>
      </c>
      <c r="R329" s="74">
        <v>7200</v>
      </c>
      <c r="S329" s="74">
        <v>7200</v>
      </c>
      <c r="T329" s="72" t="s">
        <v>34</v>
      </c>
      <c r="U329" s="72"/>
    </row>
    <row r="330" ht="185" customHeight="1" spans="1:21">
      <c r="A330" s="72">
        <v>16</v>
      </c>
      <c r="B330" s="72" t="s">
        <v>722</v>
      </c>
      <c r="C330" s="74" t="s">
        <v>723</v>
      </c>
      <c r="D330" s="72" t="s">
        <v>714</v>
      </c>
      <c r="E330" s="72" t="s">
        <v>724</v>
      </c>
      <c r="F330" s="72">
        <v>745</v>
      </c>
      <c r="G330" s="72">
        <v>0</v>
      </c>
      <c r="H330" s="72">
        <v>745</v>
      </c>
      <c r="I330" s="72">
        <v>37</v>
      </c>
      <c r="J330" s="72">
        <v>37</v>
      </c>
      <c r="K330" s="72">
        <v>13</v>
      </c>
      <c r="L330" s="72">
        <v>13</v>
      </c>
      <c r="M330" s="72">
        <v>111</v>
      </c>
      <c r="N330" s="72">
        <v>111</v>
      </c>
      <c r="O330" s="72">
        <v>1999</v>
      </c>
      <c r="P330" s="72" t="s">
        <v>61</v>
      </c>
      <c r="Q330" s="72" t="s">
        <v>716</v>
      </c>
      <c r="R330" s="74">
        <v>5200</v>
      </c>
      <c r="S330" s="74">
        <v>5200</v>
      </c>
      <c r="T330" s="72" t="s">
        <v>34</v>
      </c>
      <c r="U330" s="72"/>
    </row>
    <row r="331" ht="210" customHeight="1" spans="1:21">
      <c r="A331" s="72">
        <v>17</v>
      </c>
      <c r="B331" s="72" t="s">
        <v>725</v>
      </c>
      <c r="C331" s="74" t="s">
        <v>726</v>
      </c>
      <c r="D331" s="72" t="s">
        <v>714</v>
      </c>
      <c r="E331" s="72" t="s">
        <v>727</v>
      </c>
      <c r="F331" s="72">
        <v>1256</v>
      </c>
      <c r="G331" s="72">
        <v>0</v>
      </c>
      <c r="H331" s="72">
        <v>1256</v>
      </c>
      <c r="I331" s="72">
        <v>18</v>
      </c>
      <c r="J331" s="72">
        <v>18</v>
      </c>
      <c r="K331" s="72">
        <v>6.53</v>
      </c>
      <c r="L331" s="72">
        <v>6.53</v>
      </c>
      <c r="M331" s="72">
        <v>54</v>
      </c>
      <c r="N331" s="72">
        <v>54</v>
      </c>
      <c r="O331" s="72">
        <v>1999</v>
      </c>
      <c r="P331" s="72" t="s">
        <v>61</v>
      </c>
      <c r="Q331" s="72" t="s">
        <v>716</v>
      </c>
      <c r="R331" s="74">
        <v>2612</v>
      </c>
      <c r="S331" s="74">
        <v>2612</v>
      </c>
      <c r="T331" s="72" t="s">
        <v>34</v>
      </c>
      <c r="U331" s="72"/>
    </row>
    <row r="332" ht="185" customHeight="1" spans="1:21">
      <c r="A332" s="72">
        <v>18</v>
      </c>
      <c r="B332" s="72" t="s">
        <v>728</v>
      </c>
      <c r="C332" s="74" t="s">
        <v>729</v>
      </c>
      <c r="D332" s="72" t="s">
        <v>714</v>
      </c>
      <c r="E332" s="72" t="s">
        <v>724</v>
      </c>
      <c r="F332" s="72">
        <v>66</v>
      </c>
      <c r="G332" s="72">
        <v>0</v>
      </c>
      <c r="H332" s="72">
        <v>66</v>
      </c>
      <c r="I332" s="72">
        <v>3</v>
      </c>
      <c r="J332" s="72">
        <v>3</v>
      </c>
      <c r="K332" s="72">
        <v>0.52</v>
      </c>
      <c r="L332" s="72">
        <v>0.52</v>
      </c>
      <c r="M332" s="72">
        <v>9</v>
      </c>
      <c r="N332" s="72">
        <v>9</v>
      </c>
      <c r="O332" s="72">
        <v>1999</v>
      </c>
      <c r="P332" s="72" t="s">
        <v>61</v>
      </c>
      <c r="Q332" s="72" t="s">
        <v>716</v>
      </c>
      <c r="R332" s="74">
        <v>208</v>
      </c>
      <c r="S332" s="74">
        <v>208</v>
      </c>
      <c r="T332" s="72" t="s">
        <v>34</v>
      </c>
      <c r="U332" s="72"/>
    </row>
    <row r="333" ht="185" customHeight="1" spans="1:21">
      <c r="A333" s="72">
        <v>19</v>
      </c>
      <c r="B333" s="72" t="s">
        <v>730</v>
      </c>
      <c r="C333" s="74" t="s">
        <v>731</v>
      </c>
      <c r="D333" s="72" t="s">
        <v>714</v>
      </c>
      <c r="E333" s="72" t="s">
        <v>724</v>
      </c>
      <c r="F333" s="72">
        <v>834</v>
      </c>
      <c r="G333" s="72">
        <v>0</v>
      </c>
      <c r="H333" s="97">
        <v>834</v>
      </c>
      <c r="I333" s="72">
        <v>18</v>
      </c>
      <c r="J333" s="72">
        <v>18</v>
      </c>
      <c r="K333" s="72">
        <v>6.2</v>
      </c>
      <c r="L333" s="72">
        <v>6.2</v>
      </c>
      <c r="M333" s="72">
        <v>54</v>
      </c>
      <c r="N333" s="72">
        <v>54</v>
      </c>
      <c r="O333" s="72">
        <v>1999</v>
      </c>
      <c r="P333" s="72" t="s">
        <v>61</v>
      </c>
      <c r="Q333" s="72" t="s">
        <v>716</v>
      </c>
      <c r="R333" s="74">
        <v>2480</v>
      </c>
      <c r="S333" s="74">
        <v>2480</v>
      </c>
      <c r="T333" s="72" t="s">
        <v>34</v>
      </c>
      <c r="U333" s="72"/>
    </row>
    <row r="334" ht="185" customHeight="1" spans="1:21">
      <c r="A334" s="72">
        <v>20</v>
      </c>
      <c r="B334" s="72" t="s">
        <v>732</v>
      </c>
      <c r="C334" s="74" t="s">
        <v>733</v>
      </c>
      <c r="D334" s="72" t="s">
        <v>714</v>
      </c>
      <c r="E334" s="72" t="s">
        <v>734</v>
      </c>
      <c r="F334" s="72">
        <v>704</v>
      </c>
      <c r="G334" s="72">
        <v>0</v>
      </c>
      <c r="H334" s="72">
        <v>704</v>
      </c>
      <c r="I334" s="72">
        <v>27</v>
      </c>
      <c r="J334" s="72">
        <v>27</v>
      </c>
      <c r="K334" s="72">
        <v>11</v>
      </c>
      <c r="L334" s="72">
        <v>11</v>
      </c>
      <c r="M334" s="72">
        <v>81</v>
      </c>
      <c r="N334" s="72">
        <v>81</v>
      </c>
      <c r="O334" s="72">
        <v>2005</v>
      </c>
      <c r="P334" s="72" t="s">
        <v>61</v>
      </c>
      <c r="Q334" s="72" t="s">
        <v>716</v>
      </c>
      <c r="R334" s="74">
        <v>4400</v>
      </c>
      <c r="S334" s="74">
        <v>4400</v>
      </c>
      <c r="T334" s="72" t="s">
        <v>34</v>
      </c>
      <c r="U334" s="72"/>
    </row>
    <row r="335" ht="216" customHeight="1" spans="1:21">
      <c r="A335" s="72">
        <v>21</v>
      </c>
      <c r="B335" s="72" t="s">
        <v>735</v>
      </c>
      <c r="C335" s="72" t="s">
        <v>735</v>
      </c>
      <c r="D335" s="72" t="s">
        <v>736</v>
      </c>
      <c r="E335" s="72" t="s">
        <v>737</v>
      </c>
      <c r="F335" s="72">
        <v>119</v>
      </c>
      <c r="G335" s="72">
        <v>0</v>
      </c>
      <c r="H335" s="96">
        <v>119</v>
      </c>
      <c r="I335" s="72">
        <v>4</v>
      </c>
      <c r="J335" s="72">
        <v>4</v>
      </c>
      <c r="K335" s="72">
        <v>0.82</v>
      </c>
      <c r="L335" s="72">
        <v>0.82</v>
      </c>
      <c r="M335" s="72">
        <v>14</v>
      </c>
      <c r="N335" s="72">
        <v>14</v>
      </c>
      <c r="O335" s="72">
        <v>1987</v>
      </c>
      <c r="P335" s="72" t="s">
        <v>37</v>
      </c>
      <c r="Q335" s="72" t="s">
        <v>738</v>
      </c>
      <c r="R335" s="106">
        <v>328</v>
      </c>
      <c r="S335" s="74">
        <v>328</v>
      </c>
      <c r="T335" s="72" t="s">
        <v>42</v>
      </c>
      <c r="U335" s="72"/>
    </row>
    <row r="336" ht="216" customHeight="1" spans="1:21">
      <c r="A336" s="72">
        <v>22</v>
      </c>
      <c r="B336" s="72" t="s">
        <v>739</v>
      </c>
      <c r="C336" s="72" t="s">
        <v>739</v>
      </c>
      <c r="D336" s="72" t="s">
        <v>736</v>
      </c>
      <c r="E336" s="72" t="s">
        <v>740</v>
      </c>
      <c r="F336" s="72">
        <v>114</v>
      </c>
      <c r="G336" s="72">
        <v>0</v>
      </c>
      <c r="H336" s="96">
        <v>114</v>
      </c>
      <c r="I336" s="72">
        <v>1</v>
      </c>
      <c r="J336" s="72">
        <v>1</v>
      </c>
      <c r="K336" s="72">
        <v>0.88</v>
      </c>
      <c r="L336" s="72">
        <v>0.88</v>
      </c>
      <c r="M336" s="72">
        <v>10</v>
      </c>
      <c r="N336" s="72">
        <v>10</v>
      </c>
      <c r="O336" s="72">
        <v>1999</v>
      </c>
      <c r="P336" s="72" t="s">
        <v>61</v>
      </c>
      <c r="Q336" s="72" t="s">
        <v>738</v>
      </c>
      <c r="R336" s="106">
        <v>352</v>
      </c>
      <c r="S336" s="74">
        <v>352</v>
      </c>
      <c r="T336" s="72" t="s">
        <v>42</v>
      </c>
      <c r="U336" s="72"/>
    </row>
    <row r="337" ht="216" customHeight="1" spans="1:21">
      <c r="A337" s="72">
        <v>23</v>
      </c>
      <c r="B337" s="72" t="s">
        <v>741</v>
      </c>
      <c r="C337" s="72" t="s">
        <v>741</v>
      </c>
      <c r="D337" s="72" t="s">
        <v>736</v>
      </c>
      <c r="E337" s="72" t="s">
        <v>742</v>
      </c>
      <c r="F337" s="72">
        <v>232</v>
      </c>
      <c r="G337" s="72">
        <v>0</v>
      </c>
      <c r="H337" s="96">
        <v>232</v>
      </c>
      <c r="I337" s="72">
        <v>5</v>
      </c>
      <c r="J337" s="72">
        <v>5</v>
      </c>
      <c r="K337" s="72">
        <v>2.2</v>
      </c>
      <c r="L337" s="72">
        <v>2.2</v>
      </c>
      <c r="M337" s="72">
        <v>20</v>
      </c>
      <c r="N337" s="72">
        <v>20</v>
      </c>
      <c r="O337" s="72">
        <v>2000</v>
      </c>
      <c r="P337" s="72" t="s">
        <v>37</v>
      </c>
      <c r="Q337" s="72" t="s">
        <v>738</v>
      </c>
      <c r="R337" s="106">
        <v>880</v>
      </c>
      <c r="S337" s="74">
        <v>880</v>
      </c>
      <c r="T337" s="72" t="s">
        <v>42</v>
      </c>
      <c r="U337" s="72"/>
    </row>
    <row r="338" ht="216" customHeight="1" spans="1:21">
      <c r="A338" s="72">
        <v>24</v>
      </c>
      <c r="B338" s="72" t="s">
        <v>743</v>
      </c>
      <c r="C338" s="72" t="s">
        <v>743</v>
      </c>
      <c r="D338" s="72" t="s">
        <v>736</v>
      </c>
      <c r="E338" s="72" t="s">
        <v>744</v>
      </c>
      <c r="F338" s="72">
        <v>88</v>
      </c>
      <c r="G338" s="72">
        <v>0</v>
      </c>
      <c r="H338" s="96">
        <v>88</v>
      </c>
      <c r="I338" s="72">
        <v>1</v>
      </c>
      <c r="J338" s="72">
        <v>1</v>
      </c>
      <c r="K338" s="72">
        <v>1.59</v>
      </c>
      <c r="L338" s="72">
        <v>1.59</v>
      </c>
      <c r="M338" s="72">
        <v>4</v>
      </c>
      <c r="N338" s="72">
        <v>4</v>
      </c>
      <c r="O338" s="72">
        <v>1995</v>
      </c>
      <c r="P338" s="72" t="s">
        <v>61</v>
      </c>
      <c r="Q338" s="72" t="s">
        <v>738</v>
      </c>
      <c r="R338" s="106">
        <v>635</v>
      </c>
      <c r="S338" s="74">
        <v>635</v>
      </c>
      <c r="T338" s="72" t="s">
        <v>42</v>
      </c>
      <c r="U338" s="72"/>
    </row>
    <row r="339" ht="216" customHeight="1" spans="1:21">
      <c r="A339" s="72">
        <v>25</v>
      </c>
      <c r="B339" s="72" t="s">
        <v>745</v>
      </c>
      <c r="C339" s="72" t="s">
        <v>745</v>
      </c>
      <c r="D339" s="72" t="s">
        <v>736</v>
      </c>
      <c r="E339" s="72" t="s">
        <v>744</v>
      </c>
      <c r="F339" s="72">
        <v>48</v>
      </c>
      <c r="G339" s="72">
        <v>0</v>
      </c>
      <c r="H339" s="96">
        <v>48</v>
      </c>
      <c r="I339" s="72">
        <v>1</v>
      </c>
      <c r="J339" s="72">
        <v>1</v>
      </c>
      <c r="K339" s="72">
        <v>0.78</v>
      </c>
      <c r="L339" s="72">
        <v>0.78</v>
      </c>
      <c r="M339" s="72">
        <v>2</v>
      </c>
      <c r="N339" s="72">
        <v>2</v>
      </c>
      <c r="O339" s="72">
        <v>1995</v>
      </c>
      <c r="P339" s="72" t="s">
        <v>61</v>
      </c>
      <c r="Q339" s="72" t="s">
        <v>738</v>
      </c>
      <c r="R339" s="106">
        <v>314</v>
      </c>
      <c r="S339" s="74">
        <v>314</v>
      </c>
      <c r="T339" s="72" t="s">
        <v>42</v>
      </c>
      <c r="U339" s="72"/>
    </row>
    <row r="340" ht="216" customHeight="1" spans="1:21">
      <c r="A340" s="72">
        <v>26</v>
      </c>
      <c r="B340" s="72" t="s">
        <v>746</v>
      </c>
      <c r="C340" s="72" t="s">
        <v>746</v>
      </c>
      <c r="D340" s="72" t="s">
        <v>736</v>
      </c>
      <c r="E340" s="72" t="s">
        <v>744</v>
      </c>
      <c r="F340" s="72">
        <v>28</v>
      </c>
      <c r="G340" s="72">
        <v>0</v>
      </c>
      <c r="H340" s="96">
        <v>28</v>
      </c>
      <c r="I340" s="72">
        <v>1</v>
      </c>
      <c r="J340" s="72">
        <v>1</v>
      </c>
      <c r="K340" s="72">
        <v>0.14</v>
      </c>
      <c r="L340" s="72">
        <v>0.14</v>
      </c>
      <c r="M340" s="72">
        <v>1</v>
      </c>
      <c r="N340" s="72">
        <v>1</v>
      </c>
      <c r="O340" s="72">
        <v>1995</v>
      </c>
      <c r="P340" s="72" t="s">
        <v>37</v>
      </c>
      <c r="Q340" s="72" t="s">
        <v>738</v>
      </c>
      <c r="R340" s="106">
        <v>56</v>
      </c>
      <c r="S340" s="74">
        <v>56</v>
      </c>
      <c r="T340" s="72" t="s">
        <v>42</v>
      </c>
      <c r="U340" s="72"/>
    </row>
    <row r="341" ht="216" customHeight="1" spans="1:21">
      <c r="A341" s="72">
        <v>27</v>
      </c>
      <c r="B341" s="72" t="s">
        <v>747</v>
      </c>
      <c r="C341" s="72" t="s">
        <v>747</v>
      </c>
      <c r="D341" s="72" t="s">
        <v>736</v>
      </c>
      <c r="E341" s="72" t="s">
        <v>748</v>
      </c>
      <c r="F341" s="72">
        <v>24</v>
      </c>
      <c r="G341" s="72">
        <v>0</v>
      </c>
      <c r="H341" s="96">
        <v>24</v>
      </c>
      <c r="I341" s="72">
        <v>1</v>
      </c>
      <c r="J341" s="72">
        <v>1</v>
      </c>
      <c r="K341" s="72">
        <v>0.21</v>
      </c>
      <c r="L341" s="72">
        <v>0.21</v>
      </c>
      <c r="M341" s="72">
        <v>3</v>
      </c>
      <c r="N341" s="72">
        <v>3</v>
      </c>
      <c r="O341" s="72">
        <v>1992</v>
      </c>
      <c r="P341" s="72" t="s">
        <v>749</v>
      </c>
      <c r="Q341" s="72" t="s">
        <v>738</v>
      </c>
      <c r="R341" s="106">
        <v>83</v>
      </c>
      <c r="S341" s="74">
        <v>83</v>
      </c>
      <c r="T341" s="72" t="s">
        <v>42</v>
      </c>
      <c r="U341" s="72" t="s">
        <v>750</v>
      </c>
    </row>
    <row r="342" ht="216" customHeight="1" spans="1:21">
      <c r="A342" s="72">
        <v>28</v>
      </c>
      <c r="B342" s="72" t="s">
        <v>751</v>
      </c>
      <c r="C342" s="72" t="s">
        <v>751</v>
      </c>
      <c r="D342" s="72" t="s">
        <v>736</v>
      </c>
      <c r="E342" s="72" t="s">
        <v>748</v>
      </c>
      <c r="F342" s="72">
        <v>16</v>
      </c>
      <c r="G342" s="72">
        <v>0</v>
      </c>
      <c r="H342" s="96">
        <v>16</v>
      </c>
      <c r="I342" s="72">
        <v>1</v>
      </c>
      <c r="J342" s="72">
        <v>1</v>
      </c>
      <c r="K342" s="72">
        <v>0.13</v>
      </c>
      <c r="L342" s="72">
        <v>0.13</v>
      </c>
      <c r="M342" s="72">
        <v>2</v>
      </c>
      <c r="N342" s="72">
        <v>2</v>
      </c>
      <c r="O342" s="72">
        <v>1990</v>
      </c>
      <c r="P342" s="72" t="s">
        <v>749</v>
      </c>
      <c r="Q342" s="72" t="s">
        <v>738</v>
      </c>
      <c r="R342" s="106">
        <v>53</v>
      </c>
      <c r="S342" s="74">
        <v>53</v>
      </c>
      <c r="T342" s="72" t="s">
        <v>42</v>
      </c>
      <c r="U342" s="72" t="s">
        <v>750</v>
      </c>
    </row>
    <row r="343" ht="325" customHeight="1" spans="1:21">
      <c r="A343" s="72">
        <v>29</v>
      </c>
      <c r="B343" s="74" t="s">
        <v>752</v>
      </c>
      <c r="C343" s="72" t="s">
        <v>753</v>
      </c>
      <c r="D343" s="98" t="s">
        <v>754</v>
      </c>
      <c r="E343" s="72" t="s">
        <v>755</v>
      </c>
      <c r="F343" s="74">
        <v>95</v>
      </c>
      <c r="G343" s="72">
        <v>0</v>
      </c>
      <c r="H343" s="96">
        <v>95</v>
      </c>
      <c r="I343" s="74">
        <v>2</v>
      </c>
      <c r="J343" s="74">
        <v>2</v>
      </c>
      <c r="K343" s="74">
        <v>1.01</v>
      </c>
      <c r="L343" s="74">
        <v>1.01</v>
      </c>
      <c r="M343" s="74">
        <v>10</v>
      </c>
      <c r="N343" s="74">
        <v>9</v>
      </c>
      <c r="O343" s="98" t="s">
        <v>370</v>
      </c>
      <c r="P343" s="72" t="s">
        <v>756</v>
      </c>
      <c r="Q343" s="74" t="s">
        <v>757</v>
      </c>
      <c r="R343" s="74">
        <v>1000</v>
      </c>
      <c r="S343" s="74">
        <v>1000</v>
      </c>
      <c r="T343" s="72" t="s">
        <v>42</v>
      </c>
      <c r="U343" s="72"/>
    </row>
    <row r="344" ht="148" customHeight="1" spans="1:21">
      <c r="A344" s="72">
        <v>30</v>
      </c>
      <c r="B344" s="72" t="s">
        <v>758</v>
      </c>
      <c r="C344" s="97" t="s">
        <v>759</v>
      </c>
      <c r="D344" s="98" t="s">
        <v>760</v>
      </c>
      <c r="E344" s="72" t="s">
        <v>761</v>
      </c>
      <c r="F344" s="72">
        <v>108</v>
      </c>
      <c r="G344" s="72">
        <v>76</v>
      </c>
      <c r="H344" s="72">
        <v>246</v>
      </c>
      <c r="I344" s="72">
        <v>2</v>
      </c>
      <c r="J344" s="72">
        <v>2</v>
      </c>
      <c r="K344" s="72">
        <v>0.74</v>
      </c>
      <c r="L344" s="72">
        <v>0.74</v>
      </c>
      <c r="M344" s="72">
        <v>10</v>
      </c>
      <c r="N344" s="72">
        <v>10</v>
      </c>
      <c r="O344" s="72">
        <v>1981</v>
      </c>
      <c r="P344" s="72" t="s">
        <v>762</v>
      </c>
      <c r="Q344" s="72" t="s">
        <v>763</v>
      </c>
      <c r="R344" s="72">
        <v>360</v>
      </c>
      <c r="S344" s="74">
        <v>360</v>
      </c>
      <c r="T344" s="72" t="s">
        <v>34</v>
      </c>
      <c r="U344" s="72"/>
    </row>
    <row r="345" ht="148" customHeight="1" spans="1:21">
      <c r="A345" s="72">
        <v>31</v>
      </c>
      <c r="B345" s="72" t="s">
        <v>764</v>
      </c>
      <c r="C345" s="99"/>
      <c r="D345" s="98" t="s">
        <v>760</v>
      </c>
      <c r="E345" s="72" t="s">
        <v>761</v>
      </c>
      <c r="F345" s="72">
        <v>35</v>
      </c>
      <c r="G345" s="72"/>
      <c r="H345" s="72"/>
      <c r="I345" s="72">
        <v>1</v>
      </c>
      <c r="J345" s="72">
        <v>1</v>
      </c>
      <c r="K345" s="72">
        <v>0.28</v>
      </c>
      <c r="L345" s="72">
        <v>0.28</v>
      </c>
      <c r="M345" s="72">
        <v>3</v>
      </c>
      <c r="N345" s="72">
        <v>3</v>
      </c>
      <c r="O345" s="72">
        <v>1981</v>
      </c>
      <c r="P345" s="72" t="s">
        <v>762</v>
      </c>
      <c r="Q345" s="72" t="s">
        <v>763</v>
      </c>
      <c r="R345" s="72">
        <v>200</v>
      </c>
      <c r="S345" s="74">
        <v>200</v>
      </c>
      <c r="T345" s="72" t="s">
        <v>34</v>
      </c>
      <c r="U345" s="72"/>
    </row>
    <row r="346" ht="148" customHeight="1" spans="1:21">
      <c r="A346" s="72">
        <v>32</v>
      </c>
      <c r="B346" s="72" t="s">
        <v>765</v>
      </c>
      <c r="C346" s="99"/>
      <c r="D346" s="98" t="s">
        <v>760</v>
      </c>
      <c r="E346" s="72" t="s">
        <v>761</v>
      </c>
      <c r="F346" s="72">
        <v>40</v>
      </c>
      <c r="G346" s="72"/>
      <c r="H346" s="72"/>
      <c r="I346" s="72">
        <v>1</v>
      </c>
      <c r="J346" s="72">
        <v>1</v>
      </c>
      <c r="K346" s="72">
        <v>0.31</v>
      </c>
      <c r="L346" s="72">
        <v>0.31</v>
      </c>
      <c r="M346" s="72">
        <v>4</v>
      </c>
      <c r="N346" s="72">
        <v>4</v>
      </c>
      <c r="O346" s="72">
        <v>1981</v>
      </c>
      <c r="P346" s="72" t="s">
        <v>762</v>
      </c>
      <c r="Q346" s="72" t="s">
        <v>763</v>
      </c>
      <c r="R346" s="72">
        <v>200</v>
      </c>
      <c r="S346" s="74">
        <v>200</v>
      </c>
      <c r="T346" s="72" t="s">
        <v>34</v>
      </c>
      <c r="U346" s="72"/>
    </row>
    <row r="347" ht="148" customHeight="1" spans="1:21">
      <c r="A347" s="72">
        <v>33</v>
      </c>
      <c r="B347" s="72" t="s">
        <v>766</v>
      </c>
      <c r="C347" s="100"/>
      <c r="D347" s="98" t="s">
        <v>760</v>
      </c>
      <c r="E347" s="72" t="s">
        <v>761</v>
      </c>
      <c r="F347" s="72">
        <v>63</v>
      </c>
      <c r="G347" s="72"/>
      <c r="H347" s="72"/>
      <c r="I347" s="72">
        <v>3</v>
      </c>
      <c r="J347" s="72">
        <v>3</v>
      </c>
      <c r="K347" s="72">
        <v>0.43</v>
      </c>
      <c r="L347" s="72">
        <v>0.43</v>
      </c>
      <c r="M347" s="72">
        <v>6</v>
      </c>
      <c r="N347" s="72">
        <v>6</v>
      </c>
      <c r="O347" s="72">
        <v>1981</v>
      </c>
      <c r="P347" s="72" t="s">
        <v>762</v>
      </c>
      <c r="Q347" s="72" t="s">
        <v>763</v>
      </c>
      <c r="R347" s="72">
        <v>360</v>
      </c>
      <c r="S347" s="74">
        <v>360</v>
      </c>
      <c r="T347" s="72" t="s">
        <v>34</v>
      </c>
      <c r="U347" s="72"/>
    </row>
    <row r="348" ht="148" customHeight="1" spans="1:21">
      <c r="A348" s="72">
        <v>34</v>
      </c>
      <c r="B348" s="72" t="s">
        <v>767</v>
      </c>
      <c r="C348" s="97" t="s">
        <v>768</v>
      </c>
      <c r="D348" s="98" t="s">
        <v>760</v>
      </c>
      <c r="E348" s="72" t="s">
        <v>769</v>
      </c>
      <c r="F348" s="72">
        <v>102</v>
      </c>
      <c r="G348" s="72">
        <v>102</v>
      </c>
      <c r="H348" s="72">
        <v>338</v>
      </c>
      <c r="I348" s="72">
        <v>3</v>
      </c>
      <c r="J348" s="72">
        <v>3</v>
      </c>
      <c r="K348" s="72">
        <v>0.92</v>
      </c>
      <c r="L348" s="72">
        <v>0.92</v>
      </c>
      <c r="M348" s="72">
        <v>10</v>
      </c>
      <c r="N348" s="72">
        <v>10</v>
      </c>
      <c r="O348" s="72">
        <v>1994</v>
      </c>
      <c r="P348" s="72" t="s">
        <v>762</v>
      </c>
      <c r="Q348" s="72" t="s">
        <v>763</v>
      </c>
      <c r="R348" s="72">
        <v>740</v>
      </c>
      <c r="S348" s="74">
        <v>740</v>
      </c>
      <c r="T348" s="72" t="s">
        <v>34</v>
      </c>
      <c r="U348" s="72"/>
    </row>
    <row r="349" ht="148" customHeight="1" spans="1:21">
      <c r="A349" s="72">
        <v>35</v>
      </c>
      <c r="B349" s="72" t="s">
        <v>770</v>
      </c>
      <c r="C349" s="99"/>
      <c r="D349" s="98" t="s">
        <v>760</v>
      </c>
      <c r="E349" s="72" t="s">
        <v>769</v>
      </c>
      <c r="F349" s="72">
        <v>40</v>
      </c>
      <c r="G349" s="72"/>
      <c r="H349" s="72"/>
      <c r="I349" s="72">
        <v>1</v>
      </c>
      <c r="J349" s="72">
        <v>1</v>
      </c>
      <c r="K349" s="72">
        <v>0.38</v>
      </c>
      <c r="L349" s="72">
        <v>0.38</v>
      </c>
      <c r="M349" s="72">
        <v>4</v>
      </c>
      <c r="N349" s="72">
        <v>4</v>
      </c>
      <c r="O349" s="72">
        <v>1992</v>
      </c>
      <c r="P349" s="72" t="s">
        <v>37</v>
      </c>
      <c r="Q349" s="72" t="s">
        <v>763</v>
      </c>
      <c r="R349" s="72">
        <v>300</v>
      </c>
      <c r="S349" s="74">
        <v>300</v>
      </c>
      <c r="T349" s="72" t="s">
        <v>34</v>
      </c>
      <c r="U349" s="72"/>
    </row>
    <row r="350" ht="148" customHeight="1" spans="1:21">
      <c r="A350" s="72">
        <v>36</v>
      </c>
      <c r="B350" s="72" t="s">
        <v>771</v>
      </c>
      <c r="C350" s="99"/>
      <c r="D350" s="98" t="s">
        <v>760</v>
      </c>
      <c r="E350" s="72" t="s">
        <v>769</v>
      </c>
      <c r="F350" s="72">
        <v>24</v>
      </c>
      <c r="G350" s="72"/>
      <c r="H350" s="72"/>
      <c r="I350" s="72">
        <v>1</v>
      </c>
      <c r="J350" s="72">
        <v>1</v>
      </c>
      <c r="K350" s="72">
        <v>0.23</v>
      </c>
      <c r="L350" s="72">
        <v>0.23</v>
      </c>
      <c r="M350" s="72">
        <v>2</v>
      </c>
      <c r="N350" s="72">
        <v>2</v>
      </c>
      <c r="O350" s="72">
        <v>1990</v>
      </c>
      <c r="P350" s="72" t="s">
        <v>762</v>
      </c>
      <c r="Q350" s="72" t="s">
        <v>763</v>
      </c>
      <c r="R350" s="72">
        <v>200</v>
      </c>
      <c r="S350" s="74">
        <v>200</v>
      </c>
      <c r="T350" s="72" t="s">
        <v>34</v>
      </c>
      <c r="U350" s="72"/>
    </row>
    <row r="351" ht="148" customHeight="1" spans="1:21">
      <c r="A351" s="72">
        <v>37</v>
      </c>
      <c r="B351" s="72" t="s">
        <v>772</v>
      </c>
      <c r="C351" s="99"/>
      <c r="D351" s="98" t="s">
        <v>760</v>
      </c>
      <c r="E351" s="72" t="s">
        <v>769</v>
      </c>
      <c r="F351" s="72">
        <v>42</v>
      </c>
      <c r="G351" s="72"/>
      <c r="H351" s="72"/>
      <c r="I351" s="72">
        <v>1</v>
      </c>
      <c r="J351" s="72">
        <v>1</v>
      </c>
      <c r="K351" s="72">
        <v>0.41</v>
      </c>
      <c r="L351" s="72">
        <v>0.41</v>
      </c>
      <c r="M351" s="72">
        <v>4</v>
      </c>
      <c r="N351" s="72">
        <v>4</v>
      </c>
      <c r="O351" s="72">
        <v>2002</v>
      </c>
      <c r="P351" s="72" t="s">
        <v>762</v>
      </c>
      <c r="Q351" s="72" t="s">
        <v>763</v>
      </c>
      <c r="R351" s="72">
        <v>320</v>
      </c>
      <c r="S351" s="74">
        <v>320</v>
      </c>
      <c r="T351" s="72" t="s">
        <v>34</v>
      </c>
      <c r="U351" s="72"/>
    </row>
    <row r="352" ht="148" customHeight="1" spans="1:21">
      <c r="A352" s="72">
        <v>38</v>
      </c>
      <c r="B352" s="72" t="s">
        <v>773</v>
      </c>
      <c r="C352" s="99"/>
      <c r="D352" s="98" t="s">
        <v>760</v>
      </c>
      <c r="E352" s="72" t="s">
        <v>769</v>
      </c>
      <c r="F352" s="72">
        <v>40</v>
      </c>
      <c r="G352" s="72"/>
      <c r="H352" s="72"/>
      <c r="I352" s="72">
        <v>1</v>
      </c>
      <c r="J352" s="72">
        <v>1</v>
      </c>
      <c r="K352" s="72">
        <v>0.32</v>
      </c>
      <c r="L352" s="72">
        <v>0.32</v>
      </c>
      <c r="M352" s="72">
        <v>4</v>
      </c>
      <c r="N352" s="72">
        <v>4</v>
      </c>
      <c r="O352" s="72">
        <v>2000</v>
      </c>
      <c r="P352" s="72" t="s">
        <v>762</v>
      </c>
      <c r="Q352" s="72" t="s">
        <v>763</v>
      </c>
      <c r="R352" s="72">
        <v>240</v>
      </c>
      <c r="S352" s="74">
        <v>240</v>
      </c>
      <c r="T352" s="72" t="s">
        <v>34</v>
      </c>
      <c r="U352" s="72"/>
    </row>
    <row r="353" ht="148" customHeight="1" spans="1:21">
      <c r="A353" s="72">
        <v>39</v>
      </c>
      <c r="B353" s="72" t="s">
        <v>774</v>
      </c>
      <c r="C353" s="99"/>
      <c r="D353" s="98" t="s">
        <v>760</v>
      </c>
      <c r="E353" s="72" t="s">
        <v>769</v>
      </c>
      <c r="F353" s="72">
        <v>24</v>
      </c>
      <c r="G353" s="72"/>
      <c r="H353" s="72"/>
      <c r="I353" s="72">
        <v>1</v>
      </c>
      <c r="J353" s="72">
        <v>1</v>
      </c>
      <c r="K353" s="72">
        <v>0.23</v>
      </c>
      <c r="L353" s="72">
        <v>0.23</v>
      </c>
      <c r="M353" s="72">
        <v>2</v>
      </c>
      <c r="N353" s="72">
        <v>2</v>
      </c>
      <c r="O353" s="72">
        <v>1996</v>
      </c>
      <c r="P353" s="72" t="s">
        <v>37</v>
      </c>
      <c r="Q353" s="72" t="s">
        <v>763</v>
      </c>
      <c r="R353" s="72">
        <v>200</v>
      </c>
      <c r="S353" s="74">
        <v>200</v>
      </c>
      <c r="T353" s="72" t="s">
        <v>34</v>
      </c>
      <c r="U353" s="72"/>
    </row>
    <row r="354" ht="148" customHeight="1" spans="1:21">
      <c r="A354" s="72">
        <v>40</v>
      </c>
      <c r="B354" s="72" t="s">
        <v>775</v>
      </c>
      <c r="C354" s="100"/>
      <c r="D354" s="98" t="s">
        <v>760</v>
      </c>
      <c r="E354" s="72" t="s">
        <v>769</v>
      </c>
      <c r="F354" s="72">
        <v>66</v>
      </c>
      <c r="G354" s="72"/>
      <c r="H354" s="72"/>
      <c r="I354" s="72">
        <v>2</v>
      </c>
      <c r="J354" s="72">
        <v>2</v>
      </c>
      <c r="K354" s="72">
        <v>0.71</v>
      </c>
      <c r="L354" s="72">
        <v>0.71</v>
      </c>
      <c r="M354" s="72">
        <v>6</v>
      </c>
      <c r="N354" s="72">
        <v>6</v>
      </c>
      <c r="O354" s="72">
        <v>2003</v>
      </c>
      <c r="P354" s="72" t="s">
        <v>762</v>
      </c>
      <c r="Q354" s="72" t="s">
        <v>763</v>
      </c>
      <c r="R354" s="72">
        <v>400</v>
      </c>
      <c r="S354" s="74">
        <v>400</v>
      </c>
      <c r="T354" s="72" t="s">
        <v>34</v>
      </c>
      <c r="U354" s="72"/>
    </row>
    <row r="355" ht="148" customHeight="1" spans="1:21">
      <c r="A355" s="72">
        <v>41</v>
      </c>
      <c r="B355" s="72" t="s">
        <v>776</v>
      </c>
      <c r="C355" s="97" t="s">
        <v>777</v>
      </c>
      <c r="D355" s="98" t="s">
        <v>760</v>
      </c>
      <c r="E355" s="72" t="s">
        <v>778</v>
      </c>
      <c r="F355" s="72">
        <v>286</v>
      </c>
      <c r="G355" s="72">
        <v>60</v>
      </c>
      <c r="H355" s="72">
        <v>322</v>
      </c>
      <c r="I355" s="72">
        <v>10</v>
      </c>
      <c r="J355" s="72">
        <v>10</v>
      </c>
      <c r="K355" s="72">
        <v>2.5</v>
      </c>
      <c r="L355" s="72">
        <v>2.5</v>
      </c>
      <c r="M355" s="72">
        <v>24</v>
      </c>
      <c r="N355" s="72">
        <v>24</v>
      </c>
      <c r="O355" s="72">
        <v>2000</v>
      </c>
      <c r="P355" s="72" t="s">
        <v>762</v>
      </c>
      <c r="Q355" s="72" t="s">
        <v>763</v>
      </c>
      <c r="R355" s="72">
        <v>1600</v>
      </c>
      <c r="S355" s="74">
        <v>1600</v>
      </c>
      <c r="T355" s="72" t="s">
        <v>42</v>
      </c>
      <c r="U355" s="72"/>
    </row>
    <row r="356" ht="148" customHeight="1" spans="1:21">
      <c r="A356" s="72">
        <v>42</v>
      </c>
      <c r="B356" s="72" t="s">
        <v>779</v>
      </c>
      <c r="C356" s="100"/>
      <c r="D356" s="98" t="s">
        <v>760</v>
      </c>
      <c r="E356" s="72" t="s">
        <v>778</v>
      </c>
      <c r="F356" s="72">
        <v>36</v>
      </c>
      <c r="G356" s="72"/>
      <c r="H356" s="72"/>
      <c r="I356" s="72">
        <v>2</v>
      </c>
      <c r="J356" s="72">
        <v>2</v>
      </c>
      <c r="K356" s="72">
        <v>0.39</v>
      </c>
      <c r="L356" s="72">
        <v>0.39</v>
      </c>
      <c r="M356" s="72">
        <v>3</v>
      </c>
      <c r="N356" s="72">
        <v>3</v>
      </c>
      <c r="O356" s="72">
        <v>1992</v>
      </c>
      <c r="P356" s="72" t="s">
        <v>37</v>
      </c>
      <c r="Q356" s="72" t="s">
        <v>763</v>
      </c>
      <c r="R356" s="72">
        <v>220</v>
      </c>
      <c r="S356" s="74">
        <v>220</v>
      </c>
      <c r="T356" s="72" t="s">
        <v>42</v>
      </c>
      <c r="U356" s="72"/>
    </row>
    <row r="357" ht="148" customHeight="1" spans="1:21">
      <c r="A357" s="72">
        <v>43</v>
      </c>
      <c r="B357" s="72" t="s">
        <v>780</v>
      </c>
      <c r="C357" s="72" t="s">
        <v>780</v>
      </c>
      <c r="D357" s="98" t="s">
        <v>760</v>
      </c>
      <c r="E357" s="72" t="s">
        <v>761</v>
      </c>
      <c r="F357" s="72">
        <v>228</v>
      </c>
      <c r="G357" s="72">
        <v>45</v>
      </c>
      <c r="H357" s="72">
        <v>228</v>
      </c>
      <c r="I357" s="72">
        <v>9</v>
      </c>
      <c r="J357" s="72">
        <v>9</v>
      </c>
      <c r="K357" s="72">
        <v>2.54</v>
      </c>
      <c r="L357" s="72">
        <v>2.54</v>
      </c>
      <c r="M357" s="72">
        <v>19</v>
      </c>
      <c r="N357" s="72">
        <v>19</v>
      </c>
      <c r="O357" s="72">
        <v>1990</v>
      </c>
      <c r="P357" s="72" t="s">
        <v>37</v>
      </c>
      <c r="Q357" s="72" t="s">
        <v>763</v>
      </c>
      <c r="R357" s="72">
        <v>1420</v>
      </c>
      <c r="S357" s="74">
        <v>1420</v>
      </c>
      <c r="T357" s="72" t="s">
        <v>42</v>
      </c>
      <c r="U357" s="72"/>
    </row>
    <row r="358" ht="147" customHeight="1" spans="1:21">
      <c r="A358" s="72">
        <v>44</v>
      </c>
      <c r="B358" s="72" t="s">
        <v>781</v>
      </c>
      <c r="C358" s="97" t="s">
        <v>782</v>
      </c>
      <c r="D358" s="98" t="s">
        <v>783</v>
      </c>
      <c r="E358" s="72" t="s">
        <v>784</v>
      </c>
      <c r="F358" s="72">
        <v>20</v>
      </c>
      <c r="G358" s="72">
        <v>0</v>
      </c>
      <c r="H358" s="72">
        <v>106</v>
      </c>
      <c r="I358" s="72">
        <v>1</v>
      </c>
      <c r="J358" s="72">
        <v>1</v>
      </c>
      <c r="K358" s="72">
        <v>0.15</v>
      </c>
      <c r="L358" s="72">
        <v>0.15</v>
      </c>
      <c r="M358" s="74">
        <v>2</v>
      </c>
      <c r="N358" s="72">
        <v>2</v>
      </c>
      <c r="O358" s="72">
        <v>1990</v>
      </c>
      <c r="P358" s="72" t="s">
        <v>37</v>
      </c>
      <c r="Q358" s="72" t="s">
        <v>785</v>
      </c>
      <c r="R358" s="72">
        <v>65.7</v>
      </c>
      <c r="S358" s="74">
        <v>65.7</v>
      </c>
      <c r="T358" s="72" t="s">
        <v>34</v>
      </c>
      <c r="U358" s="72"/>
    </row>
    <row r="359" ht="147" customHeight="1" spans="1:21">
      <c r="A359" s="72">
        <v>45</v>
      </c>
      <c r="B359" s="72" t="s">
        <v>786</v>
      </c>
      <c r="C359" s="99"/>
      <c r="D359" s="98" t="s">
        <v>783</v>
      </c>
      <c r="E359" s="72" t="s">
        <v>784</v>
      </c>
      <c r="F359" s="72">
        <v>32</v>
      </c>
      <c r="G359" s="72">
        <v>0</v>
      </c>
      <c r="H359" s="72"/>
      <c r="I359" s="72">
        <v>2</v>
      </c>
      <c r="J359" s="72">
        <v>2</v>
      </c>
      <c r="K359" s="72">
        <v>0.28</v>
      </c>
      <c r="L359" s="72">
        <v>0.28</v>
      </c>
      <c r="M359" s="74">
        <v>4</v>
      </c>
      <c r="N359" s="72">
        <v>4</v>
      </c>
      <c r="O359" s="72">
        <v>1997</v>
      </c>
      <c r="P359" s="72" t="s">
        <v>37</v>
      </c>
      <c r="Q359" s="72" t="s">
        <v>785</v>
      </c>
      <c r="R359" s="72">
        <v>124.65</v>
      </c>
      <c r="S359" s="74">
        <v>124.65</v>
      </c>
      <c r="T359" s="72" t="s">
        <v>34</v>
      </c>
      <c r="U359" s="72"/>
    </row>
    <row r="360" ht="147" customHeight="1" spans="1:21">
      <c r="A360" s="72">
        <v>46</v>
      </c>
      <c r="B360" s="72" t="s">
        <v>787</v>
      </c>
      <c r="C360" s="99"/>
      <c r="D360" s="98" t="s">
        <v>783</v>
      </c>
      <c r="E360" s="72" t="s">
        <v>784</v>
      </c>
      <c r="F360" s="72">
        <v>30</v>
      </c>
      <c r="G360" s="72">
        <v>0</v>
      </c>
      <c r="H360" s="72"/>
      <c r="I360" s="72">
        <v>1</v>
      </c>
      <c r="J360" s="72">
        <v>1</v>
      </c>
      <c r="K360" s="72">
        <v>0.31</v>
      </c>
      <c r="L360" s="72">
        <v>0.31</v>
      </c>
      <c r="M360" s="74">
        <v>3</v>
      </c>
      <c r="N360" s="72">
        <v>3</v>
      </c>
      <c r="O360" s="72">
        <v>1998</v>
      </c>
      <c r="P360" s="72" t="s">
        <v>37</v>
      </c>
      <c r="Q360" s="72" t="s">
        <v>785</v>
      </c>
      <c r="R360" s="72">
        <v>139.5</v>
      </c>
      <c r="S360" s="74">
        <v>139.5</v>
      </c>
      <c r="T360" s="72" t="s">
        <v>34</v>
      </c>
      <c r="U360" s="72"/>
    </row>
    <row r="361" ht="147" customHeight="1" spans="1:21">
      <c r="A361" s="72">
        <v>47</v>
      </c>
      <c r="B361" s="72" t="s">
        <v>788</v>
      </c>
      <c r="C361" s="100"/>
      <c r="D361" s="98" t="s">
        <v>783</v>
      </c>
      <c r="E361" s="72" t="s">
        <v>789</v>
      </c>
      <c r="F361" s="72">
        <v>24</v>
      </c>
      <c r="G361" s="72">
        <v>0</v>
      </c>
      <c r="H361" s="72"/>
      <c r="I361" s="72">
        <v>1</v>
      </c>
      <c r="J361" s="72">
        <v>1</v>
      </c>
      <c r="K361" s="72">
        <v>0.56</v>
      </c>
      <c r="L361" s="72">
        <v>0.56</v>
      </c>
      <c r="M361" s="74">
        <v>3</v>
      </c>
      <c r="N361" s="72">
        <v>3</v>
      </c>
      <c r="O361" s="72">
        <v>2000</v>
      </c>
      <c r="P361" s="72" t="s">
        <v>37</v>
      </c>
      <c r="Q361" s="72" t="s">
        <v>785</v>
      </c>
      <c r="R361" s="72">
        <v>252</v>
      </c>
      <c r="S361" s="74">
        <v>252</v>
      </c>
      <c r="T361" s="72" t="s">
        <v>34</v>
      </c>
      <c r="U361" s="72"/>
    </row>
    <row r="362" ht="210" customHeight="1" spans="1:21">
      <c r="A362" s="72">
        <v>48</v>
      </c>
      <c r="B362" s="72" t="s">
        <v>790</v>
      </c>
      <c r="C362" s="72" t="s">
        <v>791</v>
      </c>
      <c r="D362" s="72" t="s">
        <v>792</v>
      </c>
      <c r="E362" s="72" t="s">
        <v>793</v>
      </c>
      <c r="F362" s="72">
        <v>860</v>
      </c>
      <c r="G362" s="72">
        <v>166</v>
      </c>
      <c r="H362" s="72">
        <v>860</v>
      </c>
      <c r="I362" s="72">
        <v>5</v>
      </c>
      <c r="J362" s="72">
        <v>5</v>
      </c>
      <c r="K362" s="72">
        <v>8.8</v>
      </c>
      <c r="L362" s="72">
        <v>8.8</v>
      </c>
      <c r="M362" s="72">
        <v>18</v>
      </c>
      <c r="N362" s="72">
        <v>18</v>
      </c>
      <c r="O362" s="72" t="s">
        <v>48</v>
      </c>
      <c r="P362" s="72" t="s">
        <v>61</v>
      </c>
      <c r="Q362" s="72" t="s">
        <v>794</v>
      </c>
      <c r="R362" s="72">
        <v>3600</v>
      </c>
      <c r="S362" s="74">
        <v>3600</v>
      </c>
      <c r="T362" s="72" t="s">
        <v>42</v>
      </c>
      <c r="U362" s="72"/>
    </row>
    <row r="363" ht="210" customHeight="1" spans="1:21">
      <c r="A363" s="72">
        <v>49</v>
      </c>
      <c r="B363" s="72" t="s">
        <v>795</v>
      </c>
      <c r="C363" s="72" t="s">
        <v>796</v>
      </c>
      <c r="D363" s="72" t="s">
        <v>792</v>
      </c>
      <c r="E363" s="72" t="s">
        <v>797</v>
      </c>
      <c r="F363" s="72">
        <v>460</v>
      </c>
      <c r="G363" s="72">
        <v>60</v>
      </c>
      <c r="H363" s="72">
        <v>460</v>
      </c>
      <c r="I363" s="72">
        <v>3</v>
      </c>
      <c r="J363" s="72">
        <v>3</v>
      </c>
      <c r="K363" s="72">
        <v>5.2</v>
      </c>
      <c r="L363" s="72">
        <v>5.2</v>
      </c>
      <c r="M363" s="72">
        <v>6</v>
      </c>
      <c r="N363" s="72">
        <v>6</v>
      </c>
      <c r="O363" s="72" t="s">
        <v>48</v>
      </c>
      <c r="P363" s="72" t="s">
        <v>61</v>
      </c>
      <c r="Q363" s="72" t="s">
        <v>794</v>
      </c>
      <c r="R363" s="72">
        <v>2000</v>
      </c>
      <c r="S363" s="74">
        <v>2000</v>
      </c>
      <c r="T363" s="72" t="s">
        <v>42</v>
      </c>
      <c r="U363" s="72"/>
    </row>
    <row r="364" ht="210" customHeight="1" spans="1:21">
      <c r="A364" s="72">
        <v>50</v>
      </c>
      <c r="B364" s="72" t="s">
        <v>798</v>
      </c>
      <c r="C364" s="72" t="s">
        <v>799</v>
      </c>
      <c r="D364" s="72" t="s">
        <v>792</v>
      </c>
      <c r="E364" s="72" t="s">
        <v>797</v>
      </c>
      <c r="F364" s="72">
        <v>840</v>
      </c>
      <c r="G364" s="72">
        <v>110</v>
      </c>
      <c r="H364" s="72">
        <v>840</v>
      </c>
      <c r="I364" s="72">
        <v>3</v>
      </c>
      <c r="J364" s="72">
        <v>3</v>
      </c>
      <c r="K364" s="72">
        <v>8.6</v>
      </c>
      <c r="L364" s="72">
        <v>8.6</v>
      </c>
      <c r="M364" s="72">
        <v>11</v>
      </c>
      <c r="N364" s="72">
        <v>11</v>
      </c>
      <c r="O364" s="72" t="s">
        <v>48</v>
      </c>
      <c r="P364" s="72" t="s">
        <v>61</v>
      </c>
      <c r="Q364" s="72" t="s">
        <v>794</v>
      </c>
      <c r="R364" s="72">
        <v>3500</v>
      </c>
      <c r="S364" s="74">
        <v>3500</v>
      </c>
      <c r="T364" s="72" t="s">
        <v>42</v>
      </c>
      <c r="U364" s="72"/>
    </row>
    <row r="365" ht="210" customHeight="1" spans="1:21">
      <c r="A365" s="72">
        <v>51</v>
      </c>
      <c r="B365" s="72" t="s">
        <v>800</v>
      </c>
      <c r="C365" s="72" t="s">
        <v>801</v>
      </c>
      <c r="D365" s="72" t="s">
        <v>792</v>
      </c>
      <c r="E365" s="72" t="s">
        <v>797</v>
      </c>
      <c r="F365" s="72">
        <v>260</v>
      </c>
      <c r="G365" s="72">
        <v>60</v>
      </c>
      <c r="H365" s="72">
        <v>260</v>
      </c>
      <c r="I365" s="72">
        <v>2</v>
      </c>
      <c r="J365" s="72">
        <v>2</v>
      </c>
      <c r="K365" s="72">
        <v>3</v>
      </c>
      <c r="L365" s="72">
        <v>3</v>
      </c>
      <c r="M365" s="72">
        <v>6</v>
      </c>
      <c r="N365" s="72">
        <v>6</v>
      </c>
      <c r="O365" s="72" t="s">
        <v>48</v>
      </c>
      <c r="P365" s="72" t="s">
        <v>61</v>
      </c>
      <c r="Q365" s="72" t="s">
        <v>794</v>
      </c>
      <c r="R365" s="72">
        <v>1200</v>
      </c>
      <c r="S365" s="74">
        <v>1200</v>
      </c>
      <c r="T365" s="72" t="s">
        <v>42</v>
      </c>
      <c r="U365" s="72"/>
    </row>
    <row r="366" ht="45" customHeight="1" spans="1:21">
      <c r="A366" s="101" t="s">
        <v>241</v>
      </c>
      <c r="B366" s="101" t="s">
        <v>802</v>
      </c>
      <c r="C366" s="101" t="s">
        <v>803</v>
      </c>
      <c r="D366" s="101"/>
      <c r="E366" s="101"/>
      <c r="F366" s="102">
        <f>SUM(F315:F365)</f>
        <v>12605</v>
      </c>
      <c r="G366" s="102">
        <f t="shared" ref="G366:S366" si="6">SUM(G315:G365)</f>
        <v>679</v>
      </c>
      <c r="H366" s="102">
        <f t="shared" si="6"/>
        <v>12605</v>
      </c>
      <c r="I366" s="102">
        <f t="shared" si="6"/>
        <v>292</v>
      </c>
      <c r="J366" s="102">
        <f t="shared" si="6"/>
        <v>292</v>
      </c>
      <c r="K366" s="102">
        <f t="shared" si="6"/>
        <v>138.8975</v>
      </c>
      <c r="L366" s="102">
        <f t="shared" si="6"/>
        <v>138.8975</v>
      </c>
      <c r="M366" s="102">
        <f t="shared" si="6"/>
        <v>851</v>
      </c>
      <c r="N366" s="102">
        <f t="shared" si="6"/>
        <v>830</v>
      </c>
      <c r="O366" s="102"/>
      <c r="P366" s="102"/>
      <c r="Q366" s="102"/>
      <c r="R366" s="102">
        <f t="shared" si="6"/>
        <v>56561.05</v>
      </c>
      <c r="S366" s="102">
        <f t="shared" si="6"/>
        <v>56561.05</v>
      </c>
      <c r="T366" s="101"/>
      <c r="U366" s="101"/>
    </row>
    <row r="367" ht="45" customHeight="1" spans="1:21">
      <c r="A367" s="50" t="s">
        <v>804</v>
      </c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</row>
    <row r="368" ht="171" customHeight="1" spans="1:21">
      <c r="A368" s="15">
        <v>1</v>
      </c>
      <c r="B368" s="15" t="s">
        <v>805</v>
      </c>
      <c r="C368" s="15" t="s">
        <v>806</v>
      </c>
      <c r="D368" s="15" t="s">
        <v>807</v>
      </c>
      <c r="E368" s="15" t="s">
        <v>808</v>
      </c>
      <c r="F368" s="15">
        <v>240</v>
      </c>
      <c r="G368" s="15">
        <v>0</v>
      </c>
      <c r="H368" s="15">
        <v>429</v>
      </c>
      <c r="I368" s="15">
        <v>19</v>
      </c>
      <c r="J368" s="15">
        <v>28</v>
      </c>
      <c r="K368" s="15">
        <v>2.4</v>
      </c>
      <c r="L368" s="15">
        <v>4.07</v>
      </c>
      <c r="M368" s="15">
        <v>14</v>
      </c>
      <c r="N368" s="15">
        <v>14</v>
      </c>
      <c r="O368" s="15">
        <v>1995</v>
      </c>
      <c r="P368" s="15" t="s">
        <v>484</v>
      </c>
      <c r="Q368" s="15" t="s">
        <v>809</v>
      </c>
      <c r="R368" s="15">
        <v>1080</v>
      </c>
      <c r="S368" s="15">
        <v>1830</v>
      </c>
      <c r="T368" s="15" t="s">
        <v>390</v>
      </c>
      <c r="U368" s="15"/>
    </row>
    <row r="369" ht="171" customHeight="1" spans="1:21">
      <c r="A369" s="15">
        <v>2</v>
      </c>
      <c r="B369" s="15" t="s">
        <v>810</v>
      </c>
      <c r="C369" s="15"/>
      <c r="D369" s="15" t="s">
        <v>807</v>
      </c>
      <c r="E369" s="15" t="s">
        <v>811</v>
      </c>
      <c r="F369" s="15">
        <v>189</v>
      </c>
      <c r="G369" s="15"/>
      <c r="H369" s="15"/>
      <c r="I369" s="15">
        <v>9</v>
      </c>
      <c r="J369" s="15"/>
      <c r="K369" s="15">
        <v>1.67</v>
      </c>
      <c r="L369" s="15"/>
      <c r="M369" s="15">
        <v>36</v>
      </c>
      <c r="N369" s="15">
        <v>36</v>
      </c>
      <c r="O369" s="15">
        <v>1980</v>
      </c>
      <c r="P369" s="15" t="s">
        <v>484</v>
      </c>
      <c r="Q369" s="15" t="s">
        <v>809</v>
      </c>
      <c r="R369" s="15">
        <v>750</v>
      </c>
      <c r="S369" s="15"/>
      <c r="T369" s="15" t="s">
        <v>390</v>
      </c>
      <c r="U369" s="15"/>
    </row>
    <row r="370" ht="60.75" spans="1:21">
      <c r="A370" s="15">
        <v>3</v>
      </c>
      <c r="B370" s="15" t="s">
        <v>812</v>
      </c>
      <c r="C370" s="15" t="s">
        <v>813</v>
      </c>
      <c r="D370" s="15" t="s">
        <v>807</v>
      </c>
      <c r="E370" s="15" t="s">
        <v>814</v>
      </c>
      <c r="F370" s="15">
        <v>88</v>
      </c>
      <c r="G370" s="15">
        <v>34</v>
      </c>
      <c r="H370" s="15">
        <v>88</v>
      </c>
      <c r="I370" s="15">
        <v>2</v>
      </c>
      <c r="J370" s="15">
        <v>2</v>
      </c>
      <c r="K370" s="15">
        <v>0.9</v>
      </c>
      <c r="L370" s="15">
        <v>0.9</v>
      </c>
      <c r="M370" s="15">
        <v>7</v>
      </c>
      <c r="N370" s="15">
        <v>7</v>
      </c>
      <c r="O370" s="15">
        <v>1985</v>
      </c>
      <c r="P370" s="15" t="s">
        <v>484</v>
      </c>
      <c r="Q370" s="15" t="s">
        <v>815</v>
      </c>
      <c r="R370" s="15">
        <v>380</v>
      </c>
      <c r="S370" s="15">
        <v>380</v>
      </c>
      <c r="T370" s="15" t="s">
        <v>390</v>
      </c>
      <c r="U370" s="15"/>
    </row>
    <row r="371" ht="60.75" spans="1:21">
      <c r="A371" s="15">
        <v>4</v>
      </c>
      <c r="B371" s="15" t="s">
        <v>816</v>
      </c>
      <c r="C371" s="15" t="s">
        <v>817</v>
      </c>
      <c r="D371" s="15" t="s">
        <v>807</v>
      </c>
      <c r="E371" s="15" t="s">
        <v>818</v>
      </c>
      <c r="F371" s="15">
        <v>73</v>
      </c>
      <c r="G371" s="15">
        <v>11</v>
      </c>
      <c r="H371" s="15">
        <v>73</v>
      </c>
      <c r="I371" s="15">
        <v>3</v>
      </c>
      <c r="J371" s="15">
        <v>3</v>
      </c>
      <c r="K371" s="15">
        <v>1</v>
      </c>
      <c r="L371" s="15">
        <v>1</v>
      </c>
      <c r="M371" s="15">
        <v>7</v>
      </c>
      <c r="N371" s="15">
        <v>7</v>
      </c>
      <c r="O371" s="15">
        <v>1991</v>
      </c>
      <c r="P371" s="15" t="s">
        <v>484</v>
      </c>
      <c r="Q371" s="15" t="s">
        <v>819</v>
      </c>
      <c r="R371" s="15">
        <v>320</v>
      </c>
      <c r="S371" s="15">
        <v>320</v>
      </c>
      <c r="T371" s="15" t="s">
        <v>390</v>
      </c>
      <c r="U371" s="15"/>
    </row>
    <row r="372" ht="60.75" spans="1:21">
      <c r="A372" s="15">
        <v>5</v>
      </c>
      <c r="B372" s="15" t="s">
        <v>820</v>
      </c>
      <c r="C372" s="15" t="s">
        <v>821</v>
      </c>
      <c r="D372" s="15" t="s">
        <v>807</v>
      </c>
      <c r="E372" s="15" t="s">
        <v>822</v>
      </c>
      <c r="F372" s="15">
        <v>74</v>
      </c>
      <c r="G372" s="15">
        <v>0</v>
      </c>
      <c r="H372" s="15">
        <v>74</v>
      </c>
      <c r="I372" s="15">
        <v>2</v>
      </c>
      <c r="J372" s="15">
        <v>2</v>
      </c>
      <c r="K372" s="15">
        <v>0.9</v>
      </c>
      <c r="L372" s="15">
        <v>0.9</v>
      </c>
      <c r="M372" s="15">
        <v>9</v>
      </c>
      <c r="N372" s="15">
        <v>9</v>
      </c>
      <c r="O372" s="15">
        <v>1993</v>
      </c>
      <c r="P372" s="15" t="s">
        <v>484</v>
      </c>
      <c r="Q372" s="15" t="s">
        <v>823</v>
      </c>
      <c r="R372" s="15">
        <v>325</v>
      </c>
      <c r="S372" s="15">
        <v>325</v>
      </c>
      <c r="T372" s="15" t="s">
        <v>34</v>
      </c>
      <c r="U372" s="15"/>
    </row>
    <row r="373" ht="101.25" spans="1:21">
      <c r="A373" s="15">
        <v>6</v>
      </c>
      <c r="B373" s="15" t="s">
        <v>824</v>
      </c>
      <c r="C373" s="15" t="s">
        <v>825</v>
      </c>
      <c r="D373" s="15" t="s">
        <v>826</v>
      </c>
      <c r="E373" s="15" t="s">
        <v>827</v>
      </c>
      <c r="F373" s="15">
        <v>68</v>
      </c>
      <c r="G373" s="15">
        <v>0</v>
      </c>
      <c r="H373" s="15">
        <v>68</v>
      </c>
      <c r="I373" s="15">
        <v>2</v>
      </c>
      <c r="J373" s="15">
        <v>2</v>
      </c>
      <c r="K373" s="15">
        <v>0.62</v>
      </c>
      <c r="L373" s="15">
        <v>0.62</v>
      </c>
      <c r="M373" s="15">
        <v>7</v>
      </c>
      <c r="N373" s="15">
        <v>7</v>
      </c>
      <c r="O373" s="15">
        <v>1989</v>
      </c>
      <c r="P373" s="15" t="s">
        <v>37</v>
      </c>
      <c r="Q373" s="15" t="s">
        <v>828</v>
      </c>
      <c r="R373" s="15">
        <v>200</v>
      </c>
      <c r="S373" s="15">
        <v>200</v>
      </c>
      <c r="T373" s="15" t="s">
        <v>34</v>
      </c>
      <c r="U373" s="15"/>
    </row>
    <row r="374" ht="101.25" spans="1:21">
      <c r="A374" s="15">
        <v>7</v>
      </c>
      <c r="B374" s="15" t="s">
        <v>829</v>
      </c>
      <c r="C374" s="15" t="s">
        <v>830</v>
      </c>
      <c r="D374" s="15" t="s">
        <v>826</v>
      </c>
      <c r="E374" s="15" t="s">
        <v>827</v>
      </c>
      <c r="F374" s="15">
        <v>40</v>
      </c>
      <c r="G374" s="15">
        <v>0</v>
      </c>
      <c r="H374" s="15">
        <v>40</v>
      </c>
      <c r="I374" s="15">
        <v>1</v>
      </c>
      <c r="J374" s="15">
        <v>1</v>
      </c>
      <c r="K374" s="15">
        <v>0.36</v>
      </c>
      <c r="L374" s="15">
        <v>0.36</v>
      </c>
      <c r="M374" s="15">
        <v>5</v>
      </c>
      <c r="N374" s="15">
        <v>5</v>
      </c>
      <c r="O374" s="15">
        <v>2000</v>
      </c>
      <c r="P374" s="15" t="s">
        <v>37</v>
      </c>
      <c r="Q374" s="15" t="s">
        <v>828</v>
      </c>
      <c r="R374" s="15">
        <v>140</v>
      </c>
      <c r="S374" s="15">
        <v>140</v>
      </c>
      <c r="T374" s="15" t="s">
        <v>34</v>
      </c>
      <c r="U374" s="15"/>
    </row>
    <row r="375" ht="101.25" spans="1:21">
      <c r="A375" s="15">
        <v>8</v>
      </c>
      <c r="B375" s="15" t="s">
        <v>831</v>
      </c>
      <c r="C375" s="15" t="s">
        <v>832</v>
      </c>
      <c r="D375" s="15" t="s">
        <v>826</v>
      </c>
      <c r="E375" s="15" t="s">
        <v>833</v>
      </c>
      <c r="F375" s="15">
        <v>16</v>
      </c>
      <c r="G375" s="15">
        <v>0</v>
      </c>
      <c r="H375" s="15">
        <v>16</v>
      </c>
      <c r="I375" s="15">
        <v>1</v>
      </c>
      <c r="J375" s="15">
        <v>1</v>
      </c>
      <c r="K375" s="15">
        <v>0.1</v>
      </c>
      <c r="L375" s="15">
        <v>0.1</v>
      </c>
      <c r="M375" s="15">
        <v>2</v>
      </c>
      <c r="N375" s="15">
        <v>2</v>
      </c>
      <c r="O375" s="15">
        <v>1985</v>
      </c>
      <c r="P375" s="15" t="s">
        <v>37</v>
      </c>
      <c r="Q375" s="15" t="s">
        <v>828</v>
      </c>
      <c r="R375" s="15">
        <v>80</v>
      </c>
      <c r="S375" s="15">
        <v>80</v>
      </c>
      <c r="T375" s="15" t="s">
        <v>390</v>
      </c>
      <c r="U375" s="15"/>
    </row>
    <row r="376" ht="101.25" spans="1:21">
      <c r="A376" s="15">
        <v>9</v>
      </c>
      <c r="B376" s="15" t="s">
        <v>834</v>
      </c>
      <c r="C376" s="15" t="s">
        <v>835</v>
      </c>
      <c r="D376" s="15" t="s">
        <v>826</v>
      </c>
      <c r="E376" s="15" t="s">
        <v>836</v>
      </c>
      <c r="F376" s="15">
        <v>120</v>
      </c>
      <c r="G376" s="15">
        <v>0</v>
      </c>
      <c r="H376" s="15">
        <v>120</v>
      </c>
      <c r="I376" s="15">
        <v>4</v>
      </c>
      <c r="J376" s="15">
        <v>4</v>
      </c>
      <c r="K376" s="15">
        <v>1.2</v>
      </c>
      <c r="L376" s="15">
        <v>1.2</v>
      </c>
      <c r="M376" s="15">
        <v>15</v>
      </c>
      <c r="N376" s="15">
        <v>15</v>
      </c>
      <c r="O376" s="15">
        <v>1995</v>
      </c>
      <c r="P376" s="15" t="s">
        <v>37</v>
      </c>
      <c r="Q376" s="15" t="s">
        <v>828</v>
      </c>
      <c r="R376" s="15">
        <v>320</v>
      </c>
      <c r="S376" s="15">
        <v>320</v>
      </c>
      <c r="T376" s="15" t="s">
        <v>34</v>
      </c>
      <c r="U376" s="15"/>
    </row>
    <row r="377" ht="88" customHeight="1" spans="1:21">
      <c r="A377" s="15">
        <v>10</v>
      </c>
      <c r="B377" s="15" t="s">
        <v>837</v>
      </c>
      <c r="C377" s="15" t="s">
        <v>837</v>
      </c>
      <c r="D377" s="15" t="s">
        <v>838</v>
      </c>
      <c r="E377" s="15" t="s">
        <v>839</v>
      </c>
      <c r="F377" s="15">
        <v>80</v>
      </c>
      <c r="G377" s="15">
        <v>0</v>
      </c>
      <c r="H377" s="15">
        <v>80</v>
      </c>
      <c r="I377" s="15">
        <v>3</v>
      </c>
      <c r="J377" s="15">
        <v>3</v>
      </c>
      <c r="K377" s="15">
        <v>0.85</v>
      </c>
      <c r="L377" s="15">
        <v>0.85</v>
      </c>
      <c r="M377" s="15">
        <v>10</v>
      </c>
      <c r="N377" s="15">
        <v>10</v>
      </c>
      <c r="O377" s="15" t="s">
        <v>840</v>
      </c>
      <c r="P377" s="15" t="s">
        <v>841</v>
      </c>
      <c r="Q377" s="15" t="s">
        <v>842</v>
      </c>
      <c r="R377" s="15">
        <v>350</v>
      </c>
      <c r="S377" s="15">
        <v>350</v>
      </c>
      <c r="T377" s="15" t="s">
        <v>390</v>
      </c>
      <c r="U377" s="15"/>
    </row>
    <row r="378" ht="101.25" spans="1:21">
      <c r="A378" s="15">
        <v>11</v>
      </c>
      <c r="B378" s="15" t="s">
        <v>843</v>
      </c>
      <c r="C378" s="15" t="s">
        <v>843</v>
      </c>
      <c r="D378" s="15" t="s">
        <v>838</v>
      </c>
      <c r="E378" s="15" t="s">
        <v>844</v>
      </c>
      <c r="F378" s="15">
        <v>55</v>
      </c>
      <c r="G378" s="15">
        <v>0</v>
      </c>
      <c r="H378" s="15">
        <v>55</v>
      </c>
      <c r="I378" s="15">
        <v>2</v>
      </c>
      <c r="J378" s="15">
        <v>2</v>
      </c>
      <c r="K378" s="15">
        <v>0.7</v>
      </c>
      <c r="L378" s="15">
        <v>0.7</v>
      </c>
      <c r="M378" s="15">
        <v>10</v>
      </c>
      <c r="N378" s="15">
        <v>10</v>
      </c>
      <c r="O378" s="15" t="s">
        <v>845</v>
      </c>
      <c r="P378" s="15" t="s">
        <v>841</v>
      </c>
      <c r="Q378" s="15" t="s">
        <v>842</v>
      </c>
      <c r="R378" s="15">
        <v>300</v>
      </c>
      <c r="S378" s="15">
        <v>300</v>
      </c>
      <c r="T378" s="15" t="s">
        <v>390</v>
      </c>
      <c r="U378" s="15"/>
    </row>
    <row r="379" ht="126" customHeight="1" spans="1:21">
      <c r="A379" s="15">
        <v>12</v>
      </c>
      <c r="B379" s="15" t="s">
        <v>502</v>
      </c>
      <c r="C379" s="15" t="s">
        <v>846</v>
      </c>
      <c r="D379" s="15" t="s">
        <v>847</v>
      </c>
      <c r="E379" s="15" t="s">
        <v>848</v>
      </c>
      <c r="F379" s="15">
        <v>64</v>
      </c>
      <c r="G379" s="15">
        <v>0</v>
      </c>
      <c r="H379" s="15">
        <v>222</v>
      </c>
      <c r="I379" s="15">
        <v>4</v>
      </c>
      <c r="J379" s="15">
        <v>19</v>
      </c>
      <c r="K379" s="15">
        <v>0.64</v>
      </c>
      <c r="L379" s="15">
        <v>2.36</v>
      </c>
      <c r="M379" s="15">
        <v>4</v>
      </c>
      <c r="N379" s="15">
        <v>4</v>
      </c>
      <c r="O379" s="15">
        <v>1997</v>
      </c>
      <c r="P379" s="15" t="s">
        <v>849</v>
      </c>
      <c r="Q379" s="15" t="s">
        <v>850</v>
      </c>
      <c r="R379" s="15">
        <v>256</v>
      </c>
      <c r="S379" s="15">
        <v>660</v>
      </c>
      <c r="T379" s="15" t="s">
        <v>34</v>
      </c>
      <c r="U379" s="15"/>
    </row>
    <row r="380" ht="126" customHeight="1" spans="1:21">
      <c r="A380" s="15">
        <v>13</v>
      </c>
      <c r="B380" s="15" t="s">
        <v>851</v>
      </c>
      <c r="C380" s="15"/>
      <c r="D380" s="15" t="s">
        <v>847</v>
      </c>
      <c r="E380" s="15" t="s">
        <v>848</v>
      </c>
      <c r="F380" s="15">
        <v>108</v>
      </c>
      <c r="G380" s="15"/>
      <c r="H380" s="15"/>
      <c r="I380" s="15">
        <v>8</v>
      </c>
      <c r="J380" s="15"/>
      <c r="K380" s="15">
        <v>1.02</v>
      </c>
      <c r="L380" s="15"/>
      <c r="M380" s="15">
        <v>8</v>
      </c>
      <c r="N380" s="15">
        <v>8</v>
      </c>
      <c r="O380" s="15">
        <v>1997</v>
      </c>
      <c r="P380" s="15" t="s">
        <v>849</v>
      </c>
      <c r="Q380" s="15" t="s">
        <v>850</v>
      </c>
      <c r="R380" s="15">
        <v>200</v>
      </c>
      <c r="S380" s="15"/>
      <c r="T380" s="15" t="s">
        <v>34</v>
      </c>
      <c r="U380" s="15"/>
    </row>
    <row r="381" ht="126" customHeight="1" spans="1:21">
      <c r="A381" s="15">
        <v>14</v>
      </c>
      <c r="B381" s="15" t="s">
        <v>852</v>
      </c>
      <c r="C381" s="15"/>
      <c r="D381" s="15" t="s">
        <v>847</v>
      </c>
      <c r="E381" s="15" t="s">
        <v>848</v>
      </c>
      <c r="F381" s="15">
        <v>30</v>
      </c>
      <c r="G381" s="15"/>
      <c r="H381" s="15"/>
      <c r="I381" s="15">
        <v>5</v>
      </c>
      <c r="J381" s="15"/>
      <c r="K381" s="15">
        <v>0.52</v>
      </c>
      <c r="L381" s="15"/>
      <c r="M381" s="15">
        <v>23</v>
      </c>
      <c r="N381" s="15">
        <v>23</v>
      </c>
      <c r="O381" s="15">
        <v>2000</v>
      </c>
      <c r="P381" s="15" t="s">
        <v>849</v>
      </c>
      <c r="Q381" s="15" t="s">
        <v>850</v>
      </c>
      <c r="R381" s="15">
        <v>150</v>
      </c>
      <c r="S381" s="15"/>
      <c r="T381" s="15" t="s">
        <v>34</v>
      </c>
      <c r="U381" s="15"/>
    </row>
    <row r="382" ht="126" customHeight="1" spans="1:21">
      <c r="A382" s="15">
        <v>15</v>
      </c>
      <c r="B382" s="15" t="s">
        <v>853</v>
      </c>
      <c r="C382" s="15"/>
      <c r="D382" s="15" t="s">
        <v>847</v>
      </c>
      <c r="E382" s="15" t="s">
        <v>848</v>
      </c>
      <c r="F382" s="15">
        <v>20</v>
      </c>
      <c r="G382" s="15"/>
      <c r="H382" s="15"/>
      <c r="I382" s="15">
        <v>2</v>
      </c>
      <c r="J382" s="15"/>
      <c r="K382" s="15">
        <v>0.18</v>
      </c>
      <c r="L382" s="15"/>
      <c r="M382" s="15">
        <v>5</v>
      </c>
      <c r="N382" s="15">
        <v>5</v>
      </c>
      <c r="O382" s="15">
        <v>1988</v>
      </c>
      <c r="P382" s="15" t="s">
        <v>849</v>
      </c>
      <c r="Q382" s="15" t="s">
        <v>850</v>
      </c>
      <c r="R382" s="15">
        <v>54</v>
      </c>
      <c r="S382" s="15"/>
      <c r="T382" s="15" t="s">
        <v>34</v>
      </c>
      <c r="U382" s="15"/>
    </row>
    <row r="383" ht="126" customHeight="1" spans="1:21">
      <c r="A383" s="15">
        <v>16</v>
      </c>
      <c r="B383" s="15" t="s">
        <v>854</v>
      </c>
      <c r="C383" s="15" t="s">
        <v>855</v>
      </c>
      <c r="D383" s="15" t="s">
        <v>847</v>
      </c>
      <c r="E383" s="15" t="s">
        <v>856</v>
      </c>
      <c r="F383" s="15">
        <v>59</v>
      </c>
      <c r="G383" s="15">
        <v>0</v>
      </c>
      <c r="H383" s="15">
        <v>59</v>
      </c>
      <c r="I383" s="15">
        <v>3</v>
      </c>
      <c r="J383" s="15">
        <v>3</v>
      </c>
      <c r="K383" s="15">
        <v>0.68</v>
      </c>
      <c r="L383" s="15">
        <v>0.68</v>
      </c>
      <c r="M383" s="15">
        <v>6</v>
      </c>
      <c r="N383" s="15">
        <v>6</v>
      </c>
      <c r="O383" s="15">
        <v>2000</v>
      </c>
      <c r="P383" s="15" t="s">
        <v>849</v>
      </c>
      <c r="Q383" s="15" t="s">
        <v>850</v>
      </c>
      <c r="R383" s="15">
        <v>300</v>
      </c>
      <c r="S383" s="15">
        <v>300</v>
      </c>
      <c r="T383" s="15" t="s">
        <v>34</v>
      </c>
      <c r="U383" s="15"/>
    </row>
    <row r="384" ht="126" customHeight="1" spans="1:21">
      <c r="A384" s="15">
        <v>17</v>
      </c>
      <c r="B384" s="15" t="s">
        <v>857</v>
      </c>
      <c r="C384" s="15" t="s">
        <v>855</v>
      </c>
      <c r="D384" s="15" t="s">
        <v>847</v>
      </c>
      <c r="E384" s="15" t="s">
        <v>858</v>
      </c>
      <c r="F384" s="15">
        <v>145</v>
      </c>
      <c r="G384" s="15">
        <v>0</v>
      </c>
      <c r="H384" s="15">
        <v>145</v>
      </c>
      <c r="I384" s="15">
        <v>8</v>
      </c>
      <c r="J384" s="15">
        <v>8</v>
      </c>
      <c r="K384" s="15">
        <v>1.6</v>
      </c>
      <c r="L384" s="15">
        <v>1.6</v>
      </c>
      <c r="M384" s="15">
        <v>18</v>
      </c>
      <c r="N384" s="15">
        <v>18</v>
      </c>
      <c r="O384" s="15">
        <v>1995</v>
      </c>
      <c r="P384" s="15" t="s">
        <v>849</v>
      </c>
      <c r="Q384" s="15" t="s">
        <v>850</v>
      </c>
      <c r="R384" s="15">
        <v>640</v>
      </c>
      <c r="S384" s="15">
        <v>640</v>
      </c>
      <c r="T384" s="15" t="s">
        <v>34</v>
      </c>
      <c r="U384" s="15"/>
    </row>
    <row r="385" ht="126" customHeight="1" spans="1:21">
      <c r="A385" s="15">
        <v>18</v>
      </c>
      <c r="B385" s="15" t="s">
        <v>859</v>
      </c>
      <c r="C385" s="15" t="s">
        <v>855</v>
      </c>
      <c r="D385" s="15" t="s">
        <v>847</v>
      </c>
      <c r="E385" s="15" t="s">
        <v>598</v>
      </c>
      <c r="F385" s="15">
        <v>90</v>
      </c>
      <c r="G385" s="15">
        <v>0</v>
      </c>
      <c r="H385" s="15">
        <v>90</v>
      </c>
      <c r="I385" s="15">
        <v>2</v>
      </c>
      <c r="J385" s="15">
        <v>2</v>
      </c>
      <c r="K385" s="15">
        <v>0.54</v>
      </c>
      <c r="L385" s="15">
        <v>0.54</v>
      </c>
      <c r="M385" s="15">
        <v>10</v>
      </c>
      <c r="N385" s="15">
        <v>10</v>
      </c>
      <c r="O385" s="15">
        <v>1991</v>
      </c>
      <c r="P385" s="15" t="s">
        <v>849</v>
      </c>
      <c r="Q385" s="15" t="s">
        <v>850</v>
      </c>
      <c r="R385" s="15">
        <v>300</v>
      </c>
      <c r="S385" s="15">
        <v>300</v>
      </c>
      <c r="T385" s="15" t="s">
        <v>34</v>
      </c>
      <c r="U385" s="15"/>
    </row>
    <row r="386" ht="45" customHeight="1" spans="1:21">
      <c r="A386" s="15">
        <v>19</v>
      </c>
      <c r="B386" s="15" t="s">
        <v>851</v>
      </c>
      <c r="C386" s="107" t="s">
        <v>860</v>
      </c>
      <c r="D386" s="15" t="s">
        <v>861</v>
      </c>
      <c r="E386" s="15" t="s">
        <v>862</v>
      </c>
      <c r="F386" s="15">
        <v>33</v>
      </c>
      <c r="G386" s="15">
        <v>0</v>
      </c>
      <c r="H386" s="15">
        <v>81</v>
      </c>
      <c r="I386" s="15">
        <v>5</v>
      </c>
      <c r="J386" s="15">
        <v>16</v>
      </c>
      <c r="K386" s="15">
        <v>0.46</v>
      </c>
      <c r="L386" s="15">
        <v>1.82</v>
      </c>
      <c r="M386" s="15">
        <v>33</v>
      </c>
      <c r="N386" s="15">
        <v>33</v>
      </c>
      <c r="O386" s="15">
        <v>1995</v>
      </c>
      <c r="P386" s="15" t="s">
        <v>863</v>
      </c>
      <c r="Q386" s="15" t="s">
        <v>864</v>
      </c>
      <c r="R386" s="15">
        <v>260</v>
      </c>
      <c r="S386" s="15">
        <v>637</v>
      </c>
      <c r="T386" s="15" t="s">
        <v>865</v>
      </c>
      <c r="U386" s="15"/>
    </row>
    <row r="387" ht="45" customHeight="1" spans="1:21">
      <c r="A387" s="15">
        <v>20</v>
      </c>
      <c r="B387" s="15" t="s">
        <v>866</v>
      </c>
      <c r="C387" s="108"/>
      <c r="D387" s="15" t="s">
        <v>861</v>
      </c>
      <c r="E387" s="15" t="s">
        <v>862</v>
      </c>
      <c r="F387" s="15">
        <v>12</v>
      </c>
      <c r="G387" s="15"/>
      <c r="H387" s="15"/>
      <c r="I387" s="15">
        <v>3</v>
      </c>
      <c r="J387" s="15"/>
      <c r="K387" s="15">
        <v>0.31</v>
      </c>
      <c r="L387" s="15"/>
      <c r="M387" s="15">
        <v>12</v>
      </c>
      <c r="N387" s="15">
        <v>12</v>
      </c>
      <c r="O387" s="15">
        <v>1995</v>
      </c>
      <c r="P387" s="15" t="s">
        <v>863</v>
      </c>
      <c r="Q387" s="15"/>
      <c r="R387" s="15">
        <v>93</v>
      </c>
      <c r="S387" s="15"/>
      <c r="T387" s="15" t="s">
        <v>865</v>
      </c>
      <c r="U387" s="15"/>
    </row>
    <row r="388" ht="45" customHeight="1" spans="1:21">
      <c r="A388" s="15">
        <v>21</v>
      </c>
      <c r="B388" s="15" t="s">
        <v>867</v>
      </c>
      <c r="C388" s="108"/>
      <c r="D388" s="15" t="s">
        <v>861</v>
      </c>
      <c r="E388" s="15" t="s">
        <v>862</v>
      </c>
      <c r="F388" s="15">
        <v>18</v>
      </c>
      <c r="G388" s="15"/>
      <c r="H388" s="15"/>
      <c r="I388" s="15">
        <v>4</v>
      </c>
      <c r="J388" s="15"/>
      <c r="K388" s="15">
        <v>0.53</v>
      </c>
      <c r="L388" s="15"/>
      <c r="M388" s="15">
        <v>18</v>
      </c>
      <c r="N388" s="15">
        <v>18</v>
      </c>
      <c r="O388" s="15">
        <v>1996</v>
      </c>
      <c r="P388" s="15" t="s">
        <v>863</v>
      </c>
      <c r="Q388" s="15"/>
      <c r="R388" s="15">
        <v>142</v>
      </c>
      <c r="S388" s="15"/>
      <c r="T388" s="15" t="s">
        <v>865</v>
      </c>
      <c r="U388" s="15"/>
    </row>
    <row r="389" ht="45" customHeight="1" spans="1:21">
      <c r="A389" s="15">
        <v>22</v>
      </c>
      <c r="B389" s="15" t="s">
        <v>868</v>
      </c>
      <c r="C389" s="109"/>
      <c r="D389" s="15" t="s">
        <v>861</v>
      </c>
      <c r="E389" s="15" t="s">
        <v>862</v>
      </c>
      <c r="F389" s="15">
        <v>18</v>
      </c>
      <c r="G389" s="15"/>
      <c r="H389" s="15"/>
      <c r="I389" s="15">
        <v>4</v>
      </c>
      <c r="J389" s="15"/>
      <c r="K389" s="15">
        <v>0.52</v>
      </c>
      <c r="L389" s="15"/>
      <c r="M389" s="15">
        <v>18</v>
      </c>
      <c r="N389" s="15">
        <v>18</v>
      </c>
      <c r="O389" s="15">
        <v>1996</v>
      </c>
      <c r="P389" s="15" t="s">
        <v>863</v>
      </c>
      <c r="Q389" s="15"/>
      <c r="R389" s="15">
        <v>142</v>
      </c>
      <c r="S389" s="15"/>
      <c r="T389" s="15" t="s">
        <v>865</v>
      </c>
      <c r="U389" s="15"/>
    </row>
    <row r="390" ht="171" customHeight="1" spans="1:21">
      <c r="A390" s="15">
        <v>23</v>
      </c>
      <c r="B390" s="15" t="s">
        <v>869</v>
      </c>
      <c r="C390" s="15" t="s">
        <v>860</v>
      </c>
      <c r="D390" s="15" t="s">
        <v>861</v>
      </c>
      <c r="E390" s="15" t="s">
        <v>862</v>
      </c>
      <c r="F390" s="15">
        <v>68</v>
      </c>
      <c r="G390" s="15">
        <v>0</v>
      </c>
      <c r="H390" s="15">
        <v>68</v>
      </c>
      <c r="I390" s="15">
        <v>4</v>
      </c>
      <c r="J390" s="15">
        <v>4</v>
      </c>
      <c r="K390" s="15">
        <v>0.8</v>
      </c>
      <c r="L390" s="15">
        <v>0.8</v>
      </c>
      <c r="M390" s="15">
        <v>17</v>
      </c>
      <c r="N390" s="15">
        <v>17</v>
      </c>
      <c r="O390" s="15">
        <v>1995</v>
      </c>
      <c r="P390" s="15" t="s">
        <v>863</v>
      </c>
      <c r="Q390" s="15" t="s">
        <v>864</v>
      </c>
      <c r="R390" s="15">
        <v>280</v>
      </c>
      <c r="S390" s="15">
        <v>280</v>
      </c>
      <c r="T390" s="15" t="s">
        <v>865</v>
      </c>
      <c r="U390" s="15"/>
    </row>
    <row r="391" ht="114" customHeight="1" spans="1:21">
      <c r="A391" s="15">
        <v>24</v>
      </c>
      <c r="B391" s="15" t="s">
        <v>870</v>
      </c>
      <c r="C391" s="15" t="s">
        <v>871</v>
      </c>
      <c r="D391" s="15" t="s">
        <v>872</v>
      </c>
      <c r="E391" s="15" t="s">
        <v>873</v>
      </c>
      <c r="F391" s="15">
        <v>144</v>
      </c>
      <c r="G391" s="15">
        <v>0</v>
      </c>
      <c r="H391" s="15">
        <v>144</v>
      </c>
      <c r="I391" s="15">
        <v>5</v>
      </c>
      <c r="J391" s="15">
        <v>5</v>
      </c>
      <c r="K391" s="15">
        <v>1.66</v>
      </c>
      <c r="L391" s="15">
        <v>1.66</v>
      </c>
      <c r="M391" s="15">
        <v>14</v>
      </c>
      <c r="N391" s="15">
        <v>14</v>
      </c>
      <c r="O391" s="15">
        <v>1999</v>
      </c>
      <c r="P391" s="15" t="s">
        <v>874</v>
      </c>
      <c r="Q391" s="15" t="s">
        <v>875</v>
      </c>
      <c r="R391" s="15">
        <v>508</v>
      </c>
      <c r="S391" s="15">
        <v>508</v>
      </c>
      <c r="T391" s="15" t="s">
        <v>876</v>
      </c>
      <c r="U391" s="15"/>
    </row>
    <row r="392" ht="108" customHeight="1" spans="1:21">
      <c r="A392" s="15">
        <v>25</v>
      </c>
      <c r="B392" s="15" t="s">
        <v>877</v>
      </c>
      <c r="C392" s="15" t="s">
        <v>878</v>
      </c>
      <c r="D392" s="15" t="s">
        <v>872</v>
      </c>
      <c r="E392" s="15" t="s">
        <v>879</v>
      </c>
      <c r="F392" s="15">
        <v>117</v>
      </c>
      <c r="G392" s="15">
        <v>0</v>
      </c>
      <c r="H392" s="15">
        <v>117</v>
      </c>
      <c r="I392" s="15">
        <v>4</v>
      </c>
      <c r="J392" s="15">
        <v>4</v>
      </c>
      <c r="K392" s="15">
        <v>0.79</v>
      </c>
      <c r="L392" s="15">
        <v>0.79</v>
      </c>
      <c r="M392" s="15">
        <v>12</v>
      </c>
      <c r="N392" s="15">
        <v>12</v>
      </c>
      <c r="O392" s="15">
        <v>1999</v>
      </c>
      <c r="P392" s="15" t="s">
        <v>249</v>
      </c>
      <c r="Q392" s="15" t="s">
        <v>875</v>
      </c>
      <c r="R392" s="15">
        <v>240</v>
      </c>
      <c r="S392" s="15">
        <v>240</v>
      </c>
      <c r="T392" s="15" t="s">
        <v>876</v>
      </c>
      <c r="U392" s="15"/>
    </row>
    <row r="393" ht="108" customHeight="1" spans="1:21">
      <c r="A393" s="15">
        <v>26</v>
      </c>
      <c r="B393" s="15" t="s">
        <v>880</v>
      </c>
      <c r="C393" s="15" t="s">
        <v>881</v>
      </c>
      <c r="D393" s="15" t="s">
        <v>872</v>
      </c>
      <c r="E393" s="15" t="s">
        <v>879</v>
      </c>
      <c r="F393" s="15">
        <v>112</v>
      </c>
      <c r="G393" s="15">
        <v>0</v>
      </c>
      <c r="H393" s="15">
        <v>112</v>
      </c>
      <c r="I393" s="15">
        <v>6</v>
      </c>
      <c r="J393" s="15">
        <v>6</v>
      </c>
      <c r="K393" s="15">
        <v>1.25</v>
      </c>
      <c r="L393" s="15">
        <v>1.25</v>
      </c>
      <c r="M393" s="15">
        <v>13</v>
      </c>
      <c r="N393" s="15">
        <v>13</v>
      </c>
      <c r="O393" s="15">
        <v>2000</v>
      </c>
      <c r="P393" s="15" t="s">
        <v>874</v>
      </c>
      <c r="Q393" s="15" t="s">
        <v>875</v>
      </c>
      <c r="R393" s="15">
        <v>380</v>
      </c>
      <c r="S393" s="15">
        <v>380</v>
      </c>
      <c r="T393" s="15" t="s">
        <v>876</v>
      </c>
      <c r="U393" s="15"/>
    </row>
    <row r="394" ht="101.25" spans="1:21">
      <c r="A394" s="15">
        <v>27</v>
      </c>
      <c r="B394" s="15" t="s">
        <v>854</v>
      </c>
      <c r="C394" s="15" t="s">
        <v>882</v>
      </c>
      <c r="D394" s="15" t="s">
        <v>883</v>
      </c>
      <c r="E394" s="15" t="s">
        <v>884</v>
      </c>
      <c r="F394" s="15">
        <v>154</v>
      </c>
      <c r="G394" s="15">
        <v>0</v>
      </c>
      <c r="H394" s="15">
        <v>154</v>
      </c>
      <c r="I394" s="15">
        <v>4</v>
      </c>
      <c r="J394" s="15">
        <v>4</v>
      </c>
      <c r="K394" s="15">
        <v>1.36</v>
      </c>
      <c r="L394" s="15">
        <v>1.36</v>
      </c>
      <c r="M394" s="15">
        <v>15</v>
      </c>
      <c r="N394" s="15">
        <v>15</v>
      </c>
      <c r="O394" s="15" t="s">
        <v>335</v>
      </c>
      <c r="P394" s="15" t="s">
        <v>249</v>
      </c>
      <c r="Q394" s="15" t="s">
        <v>885</v>
      </c>
      <c r="R394" s="15">
        <v>400</v>
      </c>
      <c r="S394" s="15">
        <v>400</v>
      </c>
      <c r="T394" s="15" t="s">
        <v>390</v>
      </c>
      <c r="U394" s="15"/>
    </row>
    <row r="395" ht="127" customHeight="1" spans="1:21">
      <c r="A395" s="15">
        <v>28</v>
      </c>
      <c r="B395" s="15" t="s">
        <v>886</v>
      </c>
      <c r="C395" s="15" t="s">
        <v>882</v>
      </c>
      <c r="D395" s="15" t="s">
        <v>883</v>
      </c>
      <c r="E395" s="15" t="s">
        <v>884</v>
      </c>
      <c r="F395" s="15">
        <v>126</v>
      </c>
      <c r="G395" s="15">
        <v>0</v>
      </c>
      <c r="H395" s="15">
        <v>126</v>
      </c>
      <c r="I395" s="15">
        <v>4</v>
      </c>
      <c r="J395" s="15">
        <v>4</v>
      </c>
      <c r="K395" s="15">
        <v>1.72</v>
      </c>
      <c r="L395" s="15">
        <v>1.72</v>
      </c>
      <c r="M395" s="15">
        <v>14</v>
      </c>
      <c r="N395" s="15">
        <v>14</v>
      </c>
      <c r="O395" s="15" t="s">
        <v>335</v>
      </c>
      <c r="P395" s="15" t="s">
        <v>249</v>
      </c>
      <c r="Q395" s="15" t="s">
        <v>885</v>
      </c>
      <c r="R395" s="15">
        <v>350</v>
      </c>
      <c r="S395" s="15">
        <v>350</v>
      </c>
      <c r="T395" s="15" t="s">
        <v>390</v>
      </c>
      <c r="U395" s="15"/>
    </row>
    <row r="396" ht="127" customHeight="1" spans="1:21">
      <c r="A396" s="15">
        <v>29</v>
      </c>
      <c r="B396" s="15" t="s">
        <v>887</v>
      </c>
      <c r="C396" s="15" t="s">
        <v>882</v>
      </c>
      <c r="D396" s="15" t="s">
        <v>883</v>
      </c>
      <c r="E396" s="15" t="s">
        <v>888</v>
      </c>
      <c r="F396" s="15">
        <v>189</v>
      </c>
      <c r="G396" s="15">
        <v>0</v>
      </c>
      <c r="H396" s="15">
        <v>189</v>
      </c>
      <c r="I396" s="15">
        <v>3</v>
      </c>
      <c r="J396" s="15">
        <v>3</v>
      </c>
      <c r="K396" s="15">
        <v>1.7</v>
      </c>
      <c r="L396" s="15">
        <v>1.7</v>
      </c>
      <c r="M396" s="15">
        <v>10</v>
      </c>
      <c r="N396" s="15">
        <v>10</v>
      </c>
      <c r="O396" s="15">
        <v>1998</v>
      </c>
      <c r="P396" s="15" t="s">
        <v>249</v>
      </c>
      <c r="Q396" s="15" t="s">
        <v>885</v>
      </c>
      <c r="R396" s="15">
        <v>500</v>
      </c>
      <c r="S396" s="15">
        <v>500</v>
      </c>
      <c r="T396" s="15" t="s">
        <v>390</v>
      </c>
      <c r="U396" s="15"/>
    </row>
    <row r="397" ht="127" customHeight="1" spans="1:21">
      <c r="A397" s="15">
        <v>30</v>
      </c>
      <c r="B397" s="15" t="s">
        <v>889</v>
      </c>
      <c r="C397" s="15" t="s">
        <v>882</v>
      </c>
      <c r="D397" s="15" t="s">
        <v>883</v>
      </c>
      <c r="E397" s="15" t="s">
        <v>888</v>
      </c>
      <c r="F397" s="15">
        <v>138</v>
      </c>
      <c r="G397" s="15">
        <v>0</v>
      </c>
      <c r="H397" s="15">
        <v>138</v>
      </c>
      <c r="I397" s="15">
        <v>7</v>
      </c>
      <c r="J397" s="15">
        <v>7</v>
      </c>
      <c r="K397" s="15">
        <v>1.7</v>
      </c>
      <c r="L397" s="15">
        <v>1.7</v>
      </c>
      <c r="M397" s="15">
        <v>13</v>
      </c>
      <c r="N397" s="15">
        <v>13</v>
      </c>
      <c r="O397" s="15">
        <v>1995</v>
      </c>
      <c r="P397" s="15" t="s">
        <v>249</v>
      </c>
      <c r="Q397" s="15" t="s">
        <v>885</v>
      </c>
      <c r="R397" s="15">
        <v>350</v>
      </c>
      <c r="S397" s="15">
        <v>350</v>
      </c>
      <c r="T397" s="15" t="s">
        <v>390</v>
      </c>
      <c r="U397" s="15"/>
    </row>
    <row r="398" ht="127" customHeight="1" spans="1:21">
      <c r="A398" s="15">
        <v>31</v>
      </c>
      <c r="B398" s="15" t="s">
        <v>890</v>
      </c>
      <c r="C398" s="15" t="s">
        <v>891</v>
      </c>
      <c r="D398" s="15" t="s">
        <v>892</v>
      </c>
      <c r="E398" s="15" t="s">
        <v>893</v>
      </c>
      <c r="F398" s="15">
        <v>44</v>
      </c>
      <c r="G398" s="15">
        <v>0</v>
      </c>
      <c r="H398" s="15">
        <v>44</v>
      </c>
      <c r="I398" s="15">
        <v>2</v>
      </c>
      <c r="J398" s="15">
        <v>2</v>
      </c>
      <c r="K398" s="15">
        <v>0.53</v>
      </c>
      <c r="L398" s="15">
        <v>0.53</v>
      </c>
      <c r="M398" s="15">
        <v>4</v>
      </c>
      <c r="N398" s="15">
        <v>4</v>
      </c>
      <c r="O398" s="15">
        <v>1997</v>
      </c>
      <c r="P398" s="15" t="s">
        <v>249</v>
      </c>
      <c r="Q398" s="15" t="s">
        <v>894</v>
      </c>
      <c r="R398" s="15">
        <v>190</v>
      </c>
      <c r="S398" s="15">
        <v>190</v>
      </c>
      <c r="T398" s="15" t="s">
        <v>34</v>
      </c>
      <c r="U398" s="15"/>
    </row>
    <row r="399" ht="45" customHeight="1" spans="1:21">
      <c r="A399" s="110" t="s">
        <v>241</v>
      </c>
      <c r="B399" s="110" t="s">
        <v>895</v>
      </c>
      <c r="C399" s="110" t="s">
        <v>896</v>
      </c>
      <c r="D399" s="110"/>
      <c r="E399" s="110"/>
      <c r="F399" s="110">
        <v>2732</v>
      </c>
      <c r="G399" s="110">
        <v>45</v>
      </c>
      <c r="H399" s="110">
        <v>2732</v>
      </c>
      <c r="I399" s="110">
        <v>135</v>
      </c>
      <c r="J399" s="110">
        <v>135</v>
      </c>
      <c r="K399" s="110">
        <v>29.21</v>
      </c>
      <c r="L399" s="110">
        <v>29.21</v>
      </c>
      <c r="M399" s="110">
        <v>389</v>
      </c>
      <c r="N399" s="110">
        <v>389</v>
      </c>
      <c r="O399" s="110"/>
      <c r="P399" s="110"/>
      <c r="Q399" s="110"/>
      <c r="R399" s="110">
        <v>9980</v>
      </c>
      <c r="S399" s="110">
        <v>9980</v>
      </c>
      <c r="T399" s="110"/>
      <c r="U399" s="95"/>
    </row>
    <row r="400" ht="45" customHeight="1" spans="1:21">
      <c r="A400" s="50" t="s">
        <v>897</v>
      </c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</row>
    <row r="401" ht="49" customHeight="1" spans="1:21">
      <c r="A401" s="69">
        <v>1</v>
      </c>
      <c r="B401" s="14" t="s">
        <v>898</v>
      </c>
      <c r="C401" s="69" t="s">
        <v>899</v>
      </c>
      <c r="D401" s="25" t="s">
        <v>900</v>
      </c>
      <c r="E401" s="17" t="s">
        <v>901</v>
      </c>
      <c r="F401" s="14">
        <v>530</v>
      </c>
      <c r="G401" s="69">
        <v>1860</v>
      </c>
      <c r="H401" s="69">
        <v>2802</v>
      </c>
      <c r="I401" s="14">
        <v>95</v>
      </c>
      <c r="J401" s="69">
        <v>393</v>
      </c>
      <c r="K401" s="14">
        <v>5.83</v>
      </c>
      <c r="L401" s="69">
        <v>31.16</v>
      </c>
      <c r="M401" s="14">
        <v>104</v>
      </c>
      <c r="N401" s="14">
        <v>104</v>
      </c>
      <c r="O401" s="17" t="s">
        <v>902</v>
      </c>
      <c r="P401" s="17" t="s">
        <v>61</v>
      </c>
      <c r="Q401" s="69" t="s">
        <v>903</v>
      </c>
      <c r="R401" s="14">
        <v>2210</v>
      </c>
      <c r="S401" s="69">
        <v>12000</v>
      </c>
      <c r="T401" s="25" t="s">
        <v>240</v>
      </c>
      <c r="U401" s="25"/>
    </row>
    <row r="402" ht="49" customHeight="1" spans="1:21">
      <c r="A402" s="69">
        <v>2</v>
      </c>
      <c r="B402" s="14" t="s">
        <v>904</v>
      </c>
      <c r="C402" s="111"/>
      <c r="D402" s="29"/>
      <c r="E402" s="17" t="s">
        <v>901</v>
      </c>
      <c r="F402" s="14">
        <v>518</v>
      </c>
      <c r="G402" s="111"/>
      <c r="H402" s="111"/>
      <c r="I402" s="14">
        <v>76</v>
      </c>
      <c r="J402" s="111"/>
      <c r="K402" s="14">
        <v>5.69</v>
      </c>
      <c r="L402" s="111"/>
      <c r="M402" s="14">
        <v>92</v>
      </c>
      <c r="N402" s="14">
        <v>92</v>
      </c>
      <c r="O402" s="17" t="s">
        <v>902</v>
      </c>
      <c r="P402" s="17" t="s">
        <v>61</v>
      </c>
      <c r="Q402" s="111"/>
      <c r="R402" s="14">
        <v>2160</v>
      </c>
      <c r="S402" s="111"/>
      <c r="T402" s="29"/>
      <c r="U402" s="29"/>
    </row>
    <row r="403" ht="49" customHeight="1" spans="1:21">
      <c r="A403" s="69">
        <v>3</v>
      </c>
      <c r="B403" s="14" t="s">
        <v>905</v>
      </c>
      <c r="C403" s="111"/>
      <c r="D403" s="29"/>
      <c r="E403" s="17" t="s">
        <v>901</v>
      </c>
      <c r="F403" s="14">
        <v>561</v>
      </c>
      <c r="G403" s="111"/>
      <c r="H403" s="111"/>
      <c r="I403" s="14">
        <v>79</v>
      </c>
      <c r="J403" s="111"/>
      <c r="K403" s="14">
        <v>6.17</v>
      </c>
      <c r="L403" s="111"/>
      <c r="M403" s="14">
        <v>86</v>
      </c>
      <c r="N403" s="14">
        <v>86</v>
      </c>
      <c r="O403" s="17" t="s">
        <v>906</v>
      </c>
      <c r="P403" s="17" t="s">
        <v>61</v>
      </c>
      <c r="Q403" s="111"/>
      <c r="R403" s="14">
        <v>2340</v>
      </c>
      <c r="S403" s="111"/>
      <c r="T403" s="29"/>
      <c r="U403" s="29"/>
    </row>
    <row r="404" ht="49" customHeight="1" spans="1:21">
      <c r="A404" s="69">
        <v>4</v>
      </c>
      <c r="B404" s="14" t="s">
        <v>907</v>
      </c>
      <c r="C404" s="111"/>
      <c r="D404" s="29"/>
      <c r="E404" s="17" t="s">
        <v>901</v>
      </c>
      <c r="F404" s="14">
        <v>807</v>
      </c>
      <c r="G404" s="70"/>
      <c r="H404" s="111"/>
      <c r="I404" s="14">
        <v>124</v>
      </c>
      <c r="J404" s="111"/>
      <c r="K404" s="14">
        <v>8.87</v>
      </c>
      <c r="L404" s="111"/>
      <c r="M404" s="14">
        <v>175</v>
      </c>
      <c r="N404" s="14">
        <v>175</v>
      </c>
      <c r="O404" s="17" t="s">
        <v>906</v>
      </c>
      <c r="P404" s="17" t="s">
        <v>61</v>
      </c>
      <c r="Q404" s="111"/>
      <c r="R404" s="14">
        <v>3370</v>
      </c>
      <c r="S404" s="111"/>
      <c r="T404" s="29"/>
      <c r="U404" s="29"/>
    </row>
    <row r="405" ht="49" customHeight="1" spans="1:21">
      <c r="A405" s="69">
        <v>5</v>
      </c>
      <c r="B405" s="14" t="s">
        <v>908</v>
      </c>
      <c r="C405" s="70"/>
      <c r="D405" s="26"/>
      <c r="E405" s="17" t="s">
        <v>901</v>
      </c>
      <c r="F405" s="14">
        <v>386</v>
      </c>
      <c r="G405" s="70">
        <v>0</v>
      </c>
      <c r="H405" s="70"/>
      <c r="I405" s="14">
        <v>19</v>
      </c>
      <c r="J405" s="70"/>
      <c r="K405" s="14">
        <v>4.6</v>
      </c>
      <c r="L405" s="70"/>
      <c r="M405" s="14">
        <v>46</v>
      </c>
      <c r="N405" s="14">
        <v>46</v>
      </c>
      <c r="O405" s="17">
        <v>1996</v>
      </c>
      <c r="P405" s="17" t="s">
        <v>61</v>
      </c>
      <c r="Q405" s="70"/>
      <c r="R405" s="14">
        <v>1920</v>
      </c>
      <c r="S405" s="70"/>
      <c r="T405" s="26"/>
      <c r="U405" s="26"/>
    </row>
    <row r="406" ht="54" customHeight="1" spans="1:21">
      <c r="A406" s="69">
        <v>6</v>
      </c>
      <c r="B406" s="15" t="s">
        <v>909</v>
      </c>
      <c r="C406" s="107" t="s">
        <v>910</v>
      </c>
      <c r="D406" s="25" t="s">
        <v>911</v>
      </c>
      <c r="E406" s="17" t="s">
        <v>912</v>
      </c>
      <c r="F406" s="15">
        <v>70</v>
      </c>
      <c r="G406" s="107">
        <v>0</v>
      </c>
      <c r="H406" s="107">
        <v>627</v>
      </c>
      <c r="I406" s="15">
        <v>3</v>
      </c>
      <c r="J406" s="107">
        <v>28</v>
      </c>
      <c r="K406" s="15">
        <v>0.83</v>
      </c>
      <c r="L406" s="107">
        <v>4.65</v>
      </c>
      <c r="M406" s="15">
        <v>7</v>
      </c>
      <c r="N406" s="15">
        <v>7</v>
      </c>
      <c r="O406" s="17" t="s">
        <v>913</v>
      </c>
      <c r="P406" s="17" t="s">
        <v>61</v>
      </c>
      <c r="Q406" s="107" t="s">
        <v>914</v>
      </c>
      <c r="R406" s="15">
        <v>415</v>
      </c>
      <c r="S406" s="107">
        <v>2324</v>
      </c>
      <c r="T406" s="25" t="s">
        <v>915</v>
      </c>
      <c r="U406" s="69"/>
    </row>
    <row r="407" ht="54" customHeight="1" spans="1:21">
      <c r="A407" s="69">
        <v>7</v>
      </c>
      <c r="B407" s="15" t="s">
        <v>916</v>
      </c>
      <c r="C407" s="108"/>
      <c r="D407" s="29"/>
      <c r="E407" s="17" t="s">
        <v>912</v>
      </c>
      <c r="F407" s="15">
        <v>82</v>
      </c>
      <c r="G407" s="108"/>
      <c r="H407" s="108"/>
      <c r="I407" s="15">
        <v>5</v>
      </c>
      <c r="J407" s="108"/>
      <c r="K407" s="15">
        <v>0.75</v>
      </c>
      <c r="L407" s="108"/>
      <c r="M407" s="15">
        <v>10</v>
      </c>
      <c r="N407" s="15">
        <v>10</v>
      </c>
      <c r="O407" s="17" t="s">
        <v>917</v>
      </c>
      <c r="P407" s="17" t="s">
        <v>61</v>
      </c>
      <c r="Q407" s="108"/>
      <c r="R407" s="15">
        <v>376</v>
      </c>
      <c r="S407" s="108"/>
      <c r="T407" s="29"/>
      <c r="U407" s="111"/>
    </row>
    <row r="408" ht="54" customHeight="1" spans="1:21">
      <c r="A408" s="69">
        <v>8</v>
      </c>
      <c r="B408" s="15" t="s">
        <v>918</v>
      </c>
      <c r="C408" s="108"/>
      <c r="D408" s="29"/>
      <c r="E408" s="17" t="s">
        <v>912</v>
      </c>
      <c r="F408" s="15">
        <v>80</v>
      </c>
      <c r="G408" s="108"/>
      <c r="H408" s="108"/>
      <c r="I408" s="15">
        <v>3</v>
      </c>
      <c r="J408" s="108"/>
      <c r="K408" s="15">
        <v>0.49</v>
      </c>
      <c r="L408" s="108"/>
      <c r="M408" s="15">
        <v>8</v>
      </c>
      <c r="N408" s="15">
        <v>8</v>
      </c>
      <c r="O408" s="17" t="s">
        <v>913</v>
      </c>
      <c r="P408" s="17" t="s">
        <v>61</v>
      </c>
      <c r="Q408" s="108"/>
      <c r="R408" s="15">
        <v>245</v>
      </c>
      <c r="S408" s="108"/>
      <c r="T408" s="29"/>
      <c r="U408" s="111"/>
    </row>
    <row r="409" ht="64" customHeight="1" spans="1:21">
      <c r="A409" s="69">
        <v>9</v>
      </c>
      <c r="B409" s="15" t="s">
        <v>919</v>
      </c>
      <c r="C409" s="108"/>
      <c r="D409" s="29"/>
      <c r="E409" s="17" t="s">
        <v>920</v>
      </c>
      <c r="F409" s="15">
        <v>135</v>
      </c>
      <c r="G409" s="108"/>
      <c r="H409" s="108"/>
      <c r="I409" s="15">
        <v>7</v>
      </c>
      <c r="J409" s="108"/>
      <c r="K409" s="15">
        <v>0.83</v>
      </c>
      <c r="L409" s="108"/>
      <c r="M409" s="15">
        <v>12</v>
      </c>
      <c r="N409" s="15">
        <v>12</v>
      </c>
      <c r="O409" s="17" t="s">
        <v>913</v>
      </c>
      <c r="P409" s="17" t="s">
        <v>61</v>
      </c>
      <c r="Q409" s="108"/>
      <c r="R409" s="15">
        <v>414</v>
      </c>
      <c r="S409" s="108"/>
      <c r="T409" s="29"/>
      <c r="U409" s="111"/>
    </row>
    <row r="410" ht="64" customHeight="1" spans="1:21">
      <c r="A410" s="69">
        <v>10</v>
      </c>
      <c r="B410" s="15" t="s">
        <v>921</v>
      </c>
      <c r="C410" s="108"/>
      <c r="D410" s="29"/>
      <c r="E410" s="17" t="s">
        <v>920</v>
      </c>
      <c r="F410" s="15">
        <v>212</v>
      </c>
      <c r="G410" s="108"/>
      <c r="H410" s="108"/>
      <c r="I410" s="15">
        <v>6</v>
      </c>
      <c r="J410" s="108"/>
      <c r="K410" s="15">
        <v>1.22</v>
      </c>
      <c r="L410" s="108"/>
      <c r="M410" s="15">
        <v>16</v>
      </c>
      <c r="N410" s="15">
        <v>16</v>
      </c>
      <c r="O410" s="17" t="s">
        <v>913</v>
      </c>
      <c r="P410" s="17" t="s">
        <v>61</v>
      </c>
      <c r="Q410" s="108"/>
      <c r="R410" s="15">
        <v>612</v>
      </c>
      <c r="S410" s="108"/>
      <c r="T410" s="29"/>
      <c r="U410" s="111"/>
    </row>
    <row r="411" ht="64" customHeight="1" spans="1:21">
      <c r="A411" s="69">
        <v>11</v>
      </c>
      <c r="B411" s="15" t="s">
        <v>922</v>
      </c>
      <c r="C411" s="109"/>
      <c r="D411" s="26"/>
      <c r="E411" s="17" t="s">
        <v>920</v>
      </c>
      <c r="F411" s="15">
        <v>48</v>
      </c>
      <c r="G411" s="109"/>
      <c r="H411" s="109"/>
      <c r="I411" s="15">
        <v>4</v>
      </c>
      <c r="J411" s="109"/>
      <c r="K411" s="15">
        <v>0.53</v>
      </c>
      <c r="L411" s="109"/>
      <c r="M411" s="15">
        <v>6</v>
      </c>
      <c r="N411" s="15">
        <v>6</v>
      </c>
      <c r="O411" s="17" t="s">
        <v>913</v>
      </c>
      <c r="P411" s="17" t="s">
        <v>61</v>
      </c>
      <c r="Q411" s="109"/>
      <c r="R411" s="15">
        <v>262</v>
      </c>
      <c r="S411" s="109"/>
      <c r="T411" s="26"/>
      <c r="U411" s="70"/>
    </row>
    <row r="412" ht="54" customHeight="1" spans="1:21">
      <c r="A412" s="69">
        <v>12</v>
      </c>
      <c r="B412" s="15" t="s">
        <v>923</v>
      </c>
      <c r="C412" s="107" t="s">
        <v>924</v>
      </c>
      <c r="D412" s="107" t="s">
        <v>911</v>
      </c>
      <c r="E412" s="17" t="s">
        <v>925</v>
      </c>
      <c r="F412" s="15">
        <v>86</v>
      </c>
      <c r="G412" s="107">
        <v>0</v>
      </c>
      <c r="H412" s="107">
        <v>462</v>
      </c>
      <c r="I412" s="15">
        <v>4</v>
      </c>
      <c r="J412" s="107">
        <v>27</v>
      </c>
      <c r="K412" s="15">
        <v>0.84</v>
      </c>
      <c r="L412" s="107">
        <v>3.77</v>
      </c>
      <c r="M412" s="15">
        <v>10</v>
      </c>
      <c r="N412" s="15">
        <v>10</v>
      </c>
      <c r="O412" s="17" t="s">
        <v>913</v>
      </c>
      <c r="P412" s="17" t="s">
        <v>61</v>
      </c>
      <c r="Q412" s="107" t="s">
        <v>914</v>
      </c>
      <c r="R412" s="15">
        <v>420</v>
      </c>
      <c r="S412" s="107">
        <v>1880</v>
      </c>
      <c r="T412" s="25" t="s">
        <v>915</v>
      </c>
      <c r="U412" s="69"/>
    </row>
    <row r="413" ht="54" customHeight="1" spans="1:21">
      <c r="A413" s="69">
        <v>13</v>
      </c>
      <c r="B413" s="15" t="s">
        <v>926</v>
      </c>
      <c r="C413" s="108"/>
      <c r="D413" s="108"/>
      <c r="E413" s="17" t="s">
        <v>925</v>
      </c>
      <c r="F413" s="15">
        <v>80</v>
      </c>
      <c r="G413" s="108"/>
      <c r="H413" s="108"/>
      <c r="I413" s="15">
        <v>5</v>
      </c>
      <c r="J413" s="108"/>
      <c r="K413" s="15">
        <v>0.62</v>
      </c>
      <c r="L413" s="108"/>
      <c r="M413" s="15">
        <v>10</v>
      </c>
      <c r="N413" s="15">
        <v>10</v>
      </c>
      <c r="O413" s="17" t="s">
        <v>913</v>
      </c>
      <c r="P413" s="17" t="s">
        <v>61</v>
      </c>
      <c r="Q413" s="108"/>
      <c r="R413" s="15">
        <v>310</v>
      </c>
      <c r="S413" s="108"/>
      <c r="T413" s="29"/>
      <c r="U413" s="111"/>
    </row>
    <row r="414" ht="54" customHeight="1" spans="1:21">
      <c r="A414" s="69">
        <v>14</v>
      </c>
      <c r="B414" s="15" t="s">
        <v>927</v>
      </c>
      <c r="C414" s="108"/>
      <c r="D414" s="108"/>
      <c r="E414" s="17" t="s">
        <v>925</v>
      </c>
      <c r="F414" s="15">
        <v>92</v>
      </c>
      <c r="G414" s="108"/>
      <c r="H414" s="108"/>
      <c r="I414" s="15">
        <v>5</v>
      </c>
      <c r="J414" s="108"/>
      <c r="K414" s="15">
        <v>0.82</v>
      </c>
      <c r="L414" s="108"/>
      <c r="M414" s="15">
        <v>9</v>
      </c>
      <c r="N414" s="15">
        <v>9</v>
      </c>
      <c r="O414" s="17" t="s">
        <v>913</v>
      </c>
      <c r="P414" s="17" t="s">
        <v>61</v>
      </c>
      <c r="Q414" s="108"/>
      <c r="R414" s="15">
        <v>410</v>
      </c>
      <c r="S414" s="108"/>
      <c r="T414" s="29"/>
      <c r="U414" s="111"/>
    </row>
    <row r="415" ht="54" customHeight="1" spans="1:21">
      <c r="A415" s="69">
        <v>15</v>
      </c>
      <c r="B415" s="15" t="s">
        <v>928</v>
      </c>
      <c r="C415" s="108"/>
      <c r="D415" s="108"/>
      <c r="E415" s="17" t="s">
        <v>925</v>
      </c>
      <c r="F415" s="15">
        <v>102</v>
      </c>
      <c r="G415" s="109"/>
      <c r="H415" s="108"/>
      <c r="I415" s="15">
        <v>7</v>
      </c>
      <c r="J415" s="108"/>
      <c r="K415" s="15">
        <v>1.01</v>
      </c>
      <c r="L415" s="108"/>
      <c r="M415" s="15">
        <v>12</v>
      </c>
      <c r="N415" s="15">
        <v>12</v>
      </c>
      <c r="O415" s="17" t="s">
        <v>913</v>
      </c>
      <c r="P415" s="17" t="s">
        <v>61</v>
      </c>
      <c r="Q415" s="108"/>
      <c r="R415" s="15">
        <v>500</v>
      </c>
      <c r="S415" s="108"/>
      <c r="T415" s="29"/>
      <c r="U415" s="111"/>
    </row>
    <row r="416" ht="54" customHeight="1" spans="1:21">
      <c r="A416" s="69">
        <v>16</v>
      </c>
      <c r="B416" s="15" t="s">
        <v>929</v>
      </c>
      <c r="C416" s="109"/>
      <c r="D416" s="109"/>
      <c r="E416" s="17" t="s">
        <v>912</v>
      </c>
      <c r="F416" s="15">
        <v>102</v>
      </c>
      <c r="G416" s="15">
        <v>6</v>
      </c>
      <c r="H416" s="109"/>
      <c r="I416" s="15">
        <v>6</v>
      </c>
      <c r="J416" s="109"/>
      <c r="K416" s="23">
        <v>0.48</v>
      </c>
      <c r="L416" s="109"/>
      <c r="M416" s="15">
        <v>11</v>
      </c>
      <c r="N416" s="15">
        <v>11</v>
      </c>
      <c r="O416" s="17" t="s">
        <v>917</v>
      </c>
      <c r="P416" s="17" t="s">
        <v>61</v>
      </c>
      <c r="Q416" s="109"/>
      <c r="R416" s="15">
        <v>240</v>
      </c>
      <c r="S416" s="109"/>
      <c r="T416" s="26"/>
      <c r="U416" s="70"/>
    </row>
    <row r="417" ht="54" customHeight="1" spans="1:21">
      <c r="A417" s="69">
        <v>17</v>
      </c>
      <c r="B417" s="69" t="s">
        <v>930</v>
      </c>
      <c r="C417" s="69" t="s">
        <v>930</v>
      </c>
      <c r="D417" s="25" t="s">
        <v>931</v>
      </c>
      <c r="E417" s="17" t="s">
        <v>932</v>
      </c>
      <c r="F417" s="14">
        <v>68</v>
      </c>
      <c r="G417" s="14">
        <v>0</v>
      </c>
      <c r="H417" s="14">
        <v>68</v>
      </c>
      <c r="I417" s="14">
        <v>3</v>
      </c>
      <c r="J417" s="14">
        <v>3</v>
      </c>
      <c r="K417" s="14">
        <v>0.735</v>
      </c>
      <c r="L417" s="14">
        <v>0.735</v>
      </c>
      <c r="M417" s="14">
        <v>7</v>
      </c>
      <c r="N417" s="14">
        <v>7</v>
      </c>
      <c r="O417" s="17" t="s">
        <v>933</v>
      </c>
      <c r="P417" s="17" t="s">
        <v>934</v>
      </c>
      <c r="Q417" s="69" t="s">
        <v>935</v>
      </c>
      <c r="R417" s="69">
        <v>130</v>
      </c>
      <c r="S417" s="14">
        <v>130</v>
      </c>
      <c r="T417" s="17" t="s">
        <v>390</v>
      </c>
      <c r="U417" s="14" t="s">
        <v>936</v>
      </c>
    </row>
    <row r="418" ht="33" customHeight="1" spans="1:21">
      <c r="A418" s="69">
        <v>18</v>
      </c>
      <c r="B418" s="14" t="s">
        <v>937</v>
      </c>
      <c r="C418" s="69" t="s">
        <v>938</v>
      </c>
      <c r="D418" s="17" t="s">
        <v>939</v>
      </c>
      <c r="E418" s="25" t="s">
        <v>940</v>
      </c>
      <c r="F418" s="14">
        <v>48</v>
      </c>
      <c r="G418" s="14">
        <v>0</v>
      </c>
      <c r="H418" s="69">
        <v>324</v>
      </c>
      <c r="I418" s="14">
        <v>1</v>
      </c>
      <c r="J418" s="69">
        <v>7</v>
      </c>
      <c r="K418" s="14">
        <v>0.36</v>
      </c>
      <c r="L418" s="69">
        <v>2.21</v>
      </c>
      <c r="M418" s="14">
        <v>4</v>
      </c>
      <c r="N418" s="14">
        <v>4</v>
      </c>
      <c r="O418" s="14">
        <v>1990</v>
      </c>
      <c r="P418" s="17" t="s">
        <v>336</v>
      </c>
      <c r="Q418" s="69" t="s">
        <v>941</v>
      </c>
      <c r="R418" s="14">
        <v>90</v>
      </c>
      <c r="S418" s="69">
        <v>534</v>
      </c>
      <c r="T418" s="25" t="s">
        <v>390</v>
      </c>
      <c r="U418" s="69"/>
    </row>
    <row r="419" ht="72" customHeight="1" spans="1:21">
      <c r="A419" s="69">
        <v>19</v>
      </c>
      <c r="B419" s="14" t="s">
        <v>942</v>
      </c>
      <c r="C419" s="111"/>
      <c r="D419" s="17"/>
      <c r="E419" s="29"/>
      <c r="F419" s="14">
        <v>60</v>
      </c>
      <c r="G419" s="14">
        <v>20</v>
      </c>
      <c r="H419" s="111"/>
      <c r="I419" s="14">
        <v>2</v>
      </c>
      <c r="J419" s="111"/>
      <c r="K419" s="14">
        <v>0.55</v>
      </c>
      <c r="L419" s="111"/>
      <c r="M419" s="14">
        <v>2</v>
      </c>
      <c r="N419" s="14">
        <v>2</v>
      </c>
      <c r="O419" s="14">
        <v>1980</v>
      </c>
      <c r="P419" s="17" t="s">
        <v>336</v>
      </c>
      <c r="Q419" s="111"/>
      <c r="R419" s="14">
        <v>132</v>
      </c>
      <c r="S419" s="111"/>
      <c r="T419" s="29"/>
      <c r="U419" s="111"/>
    </row>
    <row r="420" ht="72" customHeight="1" spans="1:21">
      <c r="A420" s="69">
        <v>20</v>
      </c>
      <c r="B420" s="14" t="s">
        <v>943</v>
      </c>
      <c r="C420" s="70"/>
      <c r="D420" s="17"/>
      <c r="E420" s="26"/>
      <c r="F420" s="14">
        <v>216</v>
      </c>
      <c r="G420" s="14">
        <v>0</v>
      </c>
      <c r="H420" s="70"/>
      <c r="I420" s="14">
        <v>4</v>
      </c>
      <c r="J420" s="70"/>
      <c r="K420" s="14">
        <v>1.3</v>
      </c>
      <c r="L420" s="70"/>
      <c r="M420" s="14">
        <v>12</v>
      </c>
      <c r="N420" s="14">
        <v>12</v>
      </c>
      <c r="O420" s="14">
        <v>1988</v>
      </c>
      <c r="P420" s="17" t="s">
        <v>336</v>
      </c>
      <c r="Q420" s="70"/>
      <c r="R420" s="14">
        <v>312</v>
      </c>
      <c r="S420" s="70"/>
      <c r="T420" s="26"/>
      <c r="U420" s="70"/>
    </row>
    <row r="421" ht="40" customHeight="1" spans="1:21">
      <c r="A421" s="69">
        <v>21</v>
      </c>
      <c r="B421" s="14" t="s">
        <v>944</v>
      </c>
      <c r="C421" s="111" t="s">
        <v>945</v>
      </c>
      <c r="D421" s="17" t="s">
        <v>939</v>
      </c>
      <c r="E421" s="25" t="s">
        <v>946</v>
      </c>
      <c r="F421" s="14">
        <v>240</v>
      </c>
      <c r="G421" s="14">
        <v>0</v>
      </c>
      <c r="H421" s="111">
        <v>979</v>
      </c>
      <c r="I421" s="14">
        <v>8</v>
      </c>
      <c r="J421" s="111">
        <v>52</v>
      </c>
      <c r="K421" s="14">
        <v>1.2</v>
      </c>
      <c r="L421" s="111">
        <v>4.15</v>
      </c>
      <c r="M421" s="14">
        <v>24</v>
      </c>
      <c r="N421" s="14">
        <v>24</v>
      </c>
      <c r="O421" s="17">
        <v>1996</v>
      </c>
      <c r="P421" s="17" t="s">
        <v>61</v>
      </c>
      <c r="Q421" s="111" t="s">
        <v>941</v>
      </c>
      <c r="R421" s="14">
        <v>288</v>
      </c>
      <c r="S421" s="69">
        <v>1000</v>
      </c>
      <c r="T421" s="25" t="s">
        <v>286</v>
      </c>
      <c r="U421" s="17">
        <v>2018</v>
      </c>
    </row>
    <row r="422" ht="40" customHeight="1" spans="1:21">
      <c r="A422" s="69">
        <v>22</v>
      </c>
      <c r="B422" s="14" t="s">
        <v>947</v>
      </c>
      <c r="C422" s="111"/>
      <c r="D422" s="17"/>
      <c r="E422" s="29"/>
      <c r="F422" s="14">
        <v>326</v>
      </c>
      <c r="G422" s="14">
        <v>26</v>
      </c>
      <c r="H422" s="111"/>
      <c r="I422" s="14">
        <v>10</v>
      </c>
      <c r="J422" s="111"/>
      <c r="K422" s="14">
        <v>1.4</v>
      </c>
      <c r="L422" s="111"/>
      <c r="M422" s="14">
        <v>30</v>
      </c>
      <c r="N422" s="14">
        <v>10</v>
      </c>
      <c r="O422" s="17">
        <v>1996</v>
      </c>
      <c r="P422" s="17" t="s">
        <v>61</v>
      </c>
      <c r="Q422" s="111"/>
      <c r="R422" s="14">
        <v>336</v>
      </c>
      <c r="S422" s="111"/>
      <c r="T422" s="29"/>
      <c r="U422" s="17"/>
    </row>
    <row r="423" ht="40" customHeight="1" spans="1:21">
      <c r="A423" s="69">
        <v>23</v>
      </c>
      <c r="B423" s="14" t="s">
        <v>948</v>
      </c>
      <c r="C423" s="111"/>
      <c r="D423" s="17"/>
      <c r="E423" s="26"/>
      <c r="F423" s="14">
        <v>390</v>
      </c>
      <c r="G423" s="14">
        <v>0</v>
      </c>
      <c r="H423" s="111"/>
      <c r="I423" s="14">
        <v>11</v>
      </c>
      <c r="J423" s="111"/>
      <c r="K423" s="14">
        <v>1.4</v>
      </c>
      <c r="L423" s="111"/>
      <c r="M423" s="14">
        <v>33</v>
      </c>
      <c r="N423" s="14">
        <v>33</v>
      </c>
      <c r="O423" s="17" t="s">
        <v>917</v>
      </c>
      <c r="P423" s="17" t="s">
        <v>61</v>
      </c>
      <c r="Q423" s="111"/>
      <c r="R423" s="14">
        <v>336</v>
      </c>
      <c r="S423" s="111"/>
      <c r="T423" s="29"/>
      <c r="U423" s="17"/>
    </row>
    <row r="424" ht="112" customHeight="1" spans="1:21">
      <c r="A424" s="69">
        <v>24</v>
      </c>
      <c r="B424" s="14" t="s">
        <v>949</v>
      </c>
      <c r="C424" s="111"/>
      <c r="D424" s="17"/>
      <c r="E424" s="17" t="s">
        <v>950</v>
      </c>
      <c r="F424" s="14">
        <v>23</v>
      </c>
      <c r="G424" s="14">
        <v>23</v>
      </c>
      <c r="H424" s="70"/>
      <c r="I424" s="14">
        <v>23</v>
      </c>
      <c r="J424" s="70"/>
      <c r="K424" s="14">
        <v>0.15</v>
      </c>
      <c r="L424" s="70"/>
      <c r="M424" s="14">
        <v>23</v>
      </c>
      <c r="N424" s="14">
        <v>23</v>
      </c>
      <c r="O424" s="14" t="s">
        <v>951</v>
      </c>
      <c r="P424" s="14" t="s">
        <v>37</v>
      </c>
      <c r="Q424" s="70"/>
      <c r="R424" s="14">
        <v>40</v>
      </c>
      <c r="S424" s="70"/>
      <c r="T424" s="26"/>
      <c r="U424" s="14"/>
    </row>
    <row r="425" ht="70" customHeight="1" spans="1:21">
      <c r="A425" s="69">
        <v>25</v>
      </c>
      <c r="B425" s="15" t="s">
        <v>952</v>
      </c>
      <c r="C425" s="14" t="s">
        <v>953</v>
      </c>
      <c r="D425" s="17" t="s">
        <v>954</v>
      </c>
      <c r="E425" s="17" t="s">
        <v>955</v>
      </c>
      <c r="F425" s="15">
        <v>54</v>
      </c>
      <c r="G425" s="69">
        <v>0</v>
      </c>
      <c r="H425" s="69">
        <v>160</v>
      </c>
      <c r="I425" s="15">
        <v>2</v>
      </c>
      <c r="J425" s="69">
        <v>9</v>
      </c>
      <c r="K425" s="15">
        <v>0.32</v>
      </c>
      <c r="L425" s="69">
        <v>0.82</v>
      </c>
      <c r="M425" s="15">
        <v>2</v>
      </c>
      <c r="N425" s="15">
        <v>2</v>
      </c>
      <c r="O425" s="107" t="s">
        <v>951</v>
      </c>
      <c r="P425" s="17" t="s">
        <v>37</v>
      </c>
      <c r="Q425" s="69" t="s">
        <v>956</v>
      </c>
      <c r="R425" s="69">
        <v>800</v>
      </c>
      <c r="S425" s="69">
        <v>800</v>
      </c>
      <c r="T425" s="25" t="s">
        <v>957</v>
      </c>
      <c r="U425" s="14"/>
    </row>
    <row r="426" ht="72" customHeight="1" spans="1:21">
      <c r="A426" s="69">
        <v>26</v>
      </c>
      <c r="B426" s="15" t="s">
        <v>958</v>
      </c>
      <c r="C426" s="14"/>
      <c r="D426" s="17" t="s">
        <v>954</v>
      </c>
      <c r="E426" s="17" t="s">
        <v>955</v>
      </c>
      <c r="F426" s="15">
        <v>52</v>
      </c>
      <c r="G426" s="111"/>
      <c r="H426" s="111"/>
      <c r="I426" s="15">
        <v>3</v>
      </c>
      <c r="J426" s="111"/>
      <c r="K426" s="15">
        <v>0.2</v>
      </c>
      <c r="L426" s="111"/>
      <c r="M426" s="15">
        <v>3</v>
      </c>
      <c r="N426" s="15">
        <v>3</v>
      </c>
      <c r="O426" s="108"/>
      <c r="P426" s="17" t="s">
        <v>37</v>
      </c>
      <c r="Q426" s="111"/>
      <c r="R426" s="111"/>
      <c r="S426" s="111"/>
      <c r="T426" s="29"/>
      <c r="U426" s="14"/>
    </row>
    <row r="427" ht="70" customHeight="1" spans="1:21">
      <c r="A427" s="69">
        <v>27</v>
      </c>
      <c r="B427" s="15" t="s">
        <v>959</v>
      </c>
      <c r="C427" s="14"/>
      <c r="D427" s="17" t="s">
        <v>954</v>
      </c>
      <c r="E427" s="17" t="s">
        <v>955</v>
      </c>
      <c r="F427" s="15">
        <v>54</v>
      </c>
      <c r="G427" s="70"/>
      <c r="H427" s="111"/>
      <c r="I427" s="15">
        <v>4</v>
      </c>
      <c r="J427" s="111"/>
      <c r="K427" s="15">
        <v>0.3</v>
      </c>
      <c r="L427" s="111"/>
      <c r="M427" s="15">
        <v>4</v>
      </c>
      <c r="N427" s="15">
        <v>4</v>
      </c>
      <c r="O427" s="109"/>
      <c r="P427" s="17" t="s">
        <v>960</v>
      </c>
      <c r="Q427" s="111"/>
      <c r="R427" s="111"/>
      <c r="S427" s="111"/>
      <c r="T427" s="29"/>
      <c r="U427" s="14"/>
    </row>
    <row r="428" ht="112" customHeight="1" spans="1:21">
      <c r="A428" s="69">
        <v>28</v>
      </c>
      <c r="B428" s="15" t="s">
        <v>961</v>
      </c>
      <c r="C428" s="14" t="s">
        <v>962</v>
      </c>
      <c r="D428" s="17" t="s">
        <v>931</v>
      </c>
      <c r="E428" s="17" t="s">
        <v>963</v>
      </c>
      <c r="F428" s="14">
        <v>870</v>
      </c>
      <c r="G428" s="14">
        <v>0</v>
      </c>
      <c r="H428" s="14">
        <v>1450</v>
      </c>
      <c r="I428" s="14">
        <v>36</v>
      </c>
      <c r="J428" s="14">
        <v>56</v>
      </c>
      <c r="K428" s="14">
        <v>7.8</v>
      </c>
      <c r="L428" s="14">
        <v>12.7</v>
      </c>
      <c r="M428" s="14">
        <v>85</v>
      </c>
      <c r="N428" s="14">
        <v>78</v>
      </c>
      <c r="O428" s="17" t="s">
        <v>913</v>
      </c>
      <c r="P428" s="17" t="s">
        <v>61</v>
      </c>
      <c r="Q428" s="14" t="s">
        <v>964</v>
      </c>
      <c r="R428" s="14">
        <v>2730</v>
      </c>
      <c r="S428" s="69">
        <v>4445</v>
      </c>
      <c r="T428" s="17" t="s">
        <v>965</v>
      </c>
      <c r="U428" s="14"/>
    </row>
    <row r="429" ht="112" customHeight="1" spans="1:21">
      <c r="A429" s="69">
        <v>29</v>
      </c>
      <c r="B429" s="15" t="s">
        <v>966</v>
      </c>
      <c r="C429" s="14"/>
      <c r="D429" s="17" t="s">
        <v>931</v>
      </c>
      <c r="E429" s="17" t="s">
        <v>963</v>
      </c>
      <c r="F429" s="14">
        <v>580</v>
      </c>
      <c r="G429" s="14">
        <v>0</v>
      </c>
      <c r="H429" s="14"/>
      <c r="I429" s="14">
        <v>20</v>
      </c>
      <c r="J429" s="14"/>
      <c r="K429" s="14">
        <v>4.9</v>
      </c>
      <c r="L429" s="14"/>
      <c r="M429" s="14">
        <v>49</v>
      </c>
      <c r="N429" s="14">
        <v>49</v>
      </c>
      <c r="O429" s="17" t="s">
        <v>913</v>
      </c>
      <c r="P429" s="17" t="s">
        <v>61</v>
      </c>
      <c r="Q429" s="14"/>
      <c r="R429" s="14">
        <v>1715</v>
      </c>
      <c r="S429" s="111"/>
      <c r="T429" s="17" t="s">
        <v>965</v>
      </c>
      <c r="U429" s="14"/>
    </row>
    <row r="430" ht="45" customHeight="1" spans="1:21">
      <c r="A430" s="38" t="s">
        <v>967</v>
      </c>
      <c r="B430" s="112" t="s">
        <v>968</v>
      </c>
      <c r="C430" s="113" t="s">
        <v>969</v>
      </c>
      <c r="D430" s="114"/>
      <c r="E430" s="114"/>
      <c r="F430" s="115">
        <v>6872</v>
      </c>
      <c r="G430" s="115">
        <v>1935</v>
      </c>
      <c r="H430" s="115">
        <v>6872</v>
      </c>
      <c r="I430" s="115">
        <v>575</v>
      </c>
      <c r="J430" s="115">
        <v>575</v>
      </c>
      <c r="K430" s="120">
        <v>60.195</v>
      </c>
      <c r="L430" s="120">
        <v>60.195</v>
      </c>
      <c r="M430" s="115">
        <v>892</v>
      </c>
      <c r="N430" s="115">
        <v>865</v>
      </c>
      <c r="O430" s="114"/>
      <c r="P430" s="121"/>
      <c r="Q430" s="113"/>
      <c r="R430" s="38">
        <v>23113</v>
      </c>
      <c r="S430" s="38">
        <v>23113</v>
      </c>
      <c r="T430" s="121"/>
      <c r="U430" s="38"/>
    </row>
    <row r="431" ht="45" customHeight="1" spans="1:21">
      <c r="A431" s="50" t="s">
        <v>970</v>
      </c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</row>
    <row r="432" ht="88" customHeight="1" spans="1:22">
      <c r="A432" s="116">
        <v>1</v>
      </c>
      <c r="B432" s="14" t="s">
        <v>971</v>
      </c>
      <c r="C432" s="14" t="s">
        <v>972</v>
      </c>
      <c r="D432" s="116" t="s">
        <v>973</v>
      </c>
      <c r="E432" s="116" t="s">
        <v>974</v>
      </c>
      <c r="F432" s="14">
        <v>128</v>
      </c>
      <c r="G432" s="116">
        <v>0</v>
      </c>
      <c r="H432" s="14">
        <v>128</v>
      </c>
      <c r="I432" s="14">
        <v>6</v>
      </c>
      <c r="J432" s="14">
        <v>6</v>
      </c>
      <c r="K432" s="122">
        <v>1.121</v>
      </c>
      <c r="L432" s="122">
        <v>1.121</v>
      </c>
      <c r="M432" s="14">
        <v>15</v>
      </c>
      <c r="N432" s="14">
        <v>15</v>
      </c>
      <c r="O432" s="14">
        <v>2000</v>
      </c>
      <c r="P432" s="14" t="s">
        <v>37</v>
      </c>
      <c r="Q432" s="14" t="s">
        <v>975</v>
      </c>
      <c r="R432" s="14">
        <v>470</v>
      </c>
      <c r="S432" s="14">
        <v>470</v>
      </c>
      <c r="T432" s="14" t="s">
        <v>581</v>
      </c>
      <c r="U432" s="14"/>
      <c r="V432" s="127"/>
    </row>
    <row r="433" ht="88" customHeight="1" spans="1:22">
      <c r="A433" s="116">
        <v>2</v>
      </c>
      <c r="B433" s="14" t="s">
        <v>976</v>
      </c>
      <c r="C433" s="14" t="s">
        <v>977</v>
      </c>
      <c r="D433" s="116" t="s">
        <v>973</v>
      </c>
      <c r="E433" s="116" t="s">
        <v>978</v>
      </c>
      <c r="F433" s="14">
        <v>88</v>
      </c>
      <c r="G433" s="116">
        <v>0</v>
      </c>
      <c r="H433" s="14">
        <v>88</v>
      </c>
      <c r="I433" s="14">
        <v>3</v>
      </c>
      <c r="J433" s="14">
        <v>3</v>
      </c>
      <c r="K433" s="122">
        <v>2.3</v>
      </c>
      <c r="L433" s="122">
        <v>2.3</v>
      </c>
      <c r="M433" s="14">
        <v>3</v>
      </c>
      <c r="N433" s="14">
        <v>3</v>
      </c>
      <c r="O433" s="14">
        <v>2000</v>
      </c>
      <c r="P433" s="14" t="s">
        <v>61</v>
      </c>
      <c r="Q433" s="14" t="s">
        <v>979</v>
      </c>
      <c r="R433" s="14">
        <v>920</v>
      </c>
      <c r="S433" s="14">
        <v>920</v>
      </c>
      <c r="T433" s="14" t="s">
        <v>581</v>
      </c>
      <c r="U433" s="14"/>
      <c r="V433" s="127"/>
    </row>
    <row r="434" ht="93" customHeight="1" spans="1:22">
      <c r="A434" s="116">
        <v>3</v>
      </c>
      <c r="B434" s="14" t="s">
        <v>980</v>
      </c>
      <c r="C434" s="14" t="s">
        <v>981</v>
      </c>
      <c r="D434" s="116" t="s">
        <v>973</v>
      </c>
      <c r="E434" s="116" t="s">
        <v>982</v>
      </c>
      <c r="F434" s="14">
        <v>286</v>
      </c>
      <c r="G434" s="116">
        <v>0</v>
      </c>
      <c r="H434" s="14">
        <v>286</v>
      </c>
      <c r="I434" s="14">
        <v>12</v>
      </c>
      <c r="J434" s="14">
        <v>12</v>
      </c>
      <c r="K434" s="122">
        <v>2.14</v>
      </c>
      <c r="L434" s="122">
        <v>2.14</v>
      </c>
      <c r="M434" s="14">
        <v>21</v>
      </c>
      <c r="N434" s="14">
        <v>21</v>
      </c>
      <c r="O434" s="123">
        <v>1996</v>
      </c>
      <c r="P434" s="14" t="s">
        <v>37</v>
      </c>
      <c r="Q434" s="14" t="s">
        <v>983</v>
      </c>
      <c r="R434" s="14">
        <v>860</v>
      </c>
      <c r="S434" s="14">
        <v>860</v>
      </c>
      <c r="T434" s="14" t="s">
        <v>581</v>
      </c>
      <c r="U434" s="14"/>
      <c r="V434" s="127"/>
    </row>
    <row r="435" ht="93" customHeight="1" spans="1:22">
      <c r="A435" s="116">
        <v>4</v>
      </c>
      <c r="B435" s="14" t="s">
        <v>984</v>
      </c>
      <c r="C435" s="14" t="s">
        <v>985</v>
      </c>
      <c r="D435" s="116" t="s">
        <v>973</v>
      </c>
      <c r="E435" s="116" t="s">
        <v>982</v>
      </c>
      <c r="F435" s="14">
        <v>150</v>
      </c>
      <c r="G435" s="116">
        <v>0</v>
      </c>
      <c r="H435" s="14">
        <v>150</v>
      </c>
      <c r="I435" s="14">
        <v>3</v>
      </c>
      <c r="J435" s="14">
        <v>3</v>
      </c>
      <c r="K435" s="19">
        <v>1.33</v>
      </c>
      <c r="L435" s="19">
        <v>1.33</v>
      </c>
      <c r="M435" s="14">
        <v>13</v>
      </c>
      <c r="N435" s="14">
        <v>13</v>
      </c>
      <c r="O435" s="123">
        <v>1999</v>
      </c>
      <c r="P435" s="14" t="s">
        <v>37</v>
      </c>
      <c r="Q435" s="14" t="s">
        <v>983</v>
      </c>
      <c r="R435" s="14">
        <v>530</v>
      </c>
      <c r="S435" s="14">
        <v>530</v>
      </c>
      <c r="T435" s="14" t="s">
        <v>581</v>
      </c>
      <c r="U435" s="14"/>
      <c r="V435" s="127"/>
    </row>
    <row r="436" ht="93" customHeight="1" spans="1:22">
      <c r="A436" s="116">
        <v>5</v>
      </c>
      <c r="B436" s="14" t="s">
        <v>986</v>
      </c>
      <c r="C436" s="14" t="s">
        <v>987</v>
      </c>
      <c r="D436" s="116" t="s">
        <v>973</v>
      </c>
      <c r="E436" s="116" t="s">
        <v>982</v>
      </c>
      <c r="F436" s="14">
        <v>48</v>
      </c>
      <c r="G436" s="116">
        <v>0</v>
      </c>
      <c r="H436" s="14">
        <v>48</v>
      </c>
      <c r="I436" s="14">
        <v>1</v>
      </c>
      <c r="J436" s="14">
        <v>1</v>
      </c>
      <c r="K436" s="19">
        <v>0.55</v>
      </c>
      <c r="L436" s="19">
        <v>0.55</v>
      </c>
      <c r="M436" s="14">
        <v>4</v>
      </c>
      <c r="N436" s="14">
        <v>4</v>
      </c>
      <c r="O436" s="123">
        <v>2000</v>
      </c>
      <c r="P436" s="123" t="s">
        <v>756</v>
      </c>
      <c r="Q436" s="14" t="s">
        <v>988</v>
      </c>
      <c r="R436" s="14">
        <v>220</v>
      </c>
      <c r="S436" s="14">
        <v>220</v>
      </c>
      <c r="T436" s="14" t="s">
        <v>581</v>
      </c>
      <c r="U436" s="14"/>
      <c r="V436" s="127"/>
    </row>
    <row r="437" ht="106" customHeight="1" spans="1:22">
      <c r="A437" s="116">
        <v>6</v>
      </c>
      <c r="B437" s="14" t="s">
        <v>989</v>
      </c>
      <c r="C437" s="14" t="s">
        <v>990</v>
      </c>
      <c r="D437" s="116" t="s">
        <v>973</v>
      </c>
      <c r="E437" s="116" t="s">
        <v>991</v>
      </c>
      <c r="F437" s="14">
        <v>10</v>
      </c>
      <c r="G437" s="116">
        <v>0</v>
      </c>
      <c r="H437" s="14">
        <v>10</v>
      </c>
      <c r="I437" s="14">
        <v>1</v>
      </c>
      <c r="J437" s="14">
        <v>1</v>
      </c>
      <c r="K437" s="19">
        <v>0.104</v>
      </c>
      <c r="L437" s="19">
        <v>0.104</v>
      </c>
      <c r="M437" s="14">
        <v>1</v>
      </c>
      <c r="N437" s="14">
        <v>1</v>
      </c>
      <c r="O437" s="14">
        <v>1998</v>
      </c>
      <c r="P437" s="14" t="s">
        <v>756</v>
      </c>
      <c r="Q437" s="14" t="s">
        <v>992</v>
      </c>
      <c r="R437" s="14">
        <v>30</v>
      </c>
      <c r="S437" s="14">
        <v>30</v>
      </c>
      <c r="T437" s="14" t="s">
        <v>390</v>
      </c>
      <c r="U437" s="14"/>
      <c r="V437" s="127"/>
    </row>
    <row r="438" ht="88" customHeight="1" spans="1:22">
      <c r="A438" s="116">
        <v>7</v>
      </c>
      <c r="B438" s="14" t="s">
        <v>993</v>
      </c>
      <c r="C438" s="14" t="s">
        <v>994</v>
      </c>
      <c r="D438" s="116" t="s">
        <v>973</v>
      </c>
      <c r="E438" s="14" t="s">
        <v>995</v>
      </c>
      <c r="F438" s="44">
        <v>149</v>
      </c>
      <c r="G438" s="116">
        <v>0</v>
      </c>
      <c r="H438" s="117">
        <f>F438+F439+F440+F441</f>
        <v>1102</v>
      </c>
      <c r="I438" s="44">
        <v>7</v>
      </c>
      <c r="J438" s="117">
        <f>I438+I439+I440+I441</f>
        <v>57</v>
      </c>
      <c r="K438" s="19">
        <v>2.2</v>
      </c>
      <c r="L438" s="124">
        <f>K438+K439+K440+K441</f>
        <v>10.89</v>
      </c>
      <c r="M438" s="44">
        <v>15</v>
      </c>
      <c r="N438" s="44">
        <v>14</v>
      </c>
      <c r="O438" s="14">
        <v>2002</v>
      </c>
      <c r="P438" s="14" t="s">
        <v>61</v>
      </c>
      <c r="Q438" s="14" t="s">
        <v>996</v>
      </c>
      <c r="R438" s="44">
        <v>1810</v>
      </c>
      <c r="S438" s="117">
        <v>7610</v>
      </c>
      <c r="T438" s="14" t="s">
        <v>581</v>
      </c>
      <c r="U438" s="14"/>
      <c r="V438" s="127"/>
    </row>
    <row r="439" ht="88" customHeight="1" spans="1:22">
      <c r="A439" s="116">
        <v>8</v>
      </c>
      <c r="B439" s="14" t="s">
        <v>997</v>
      </c>
      <c r="C439" s="14"/>
      <c r="D439" s="116" t="s">
        <v>973</v>
      </c>
      <c r="E439" s="14" t="s">
        <v>995</v>
      </c>
      <c r="F439" s="44">
        <v>600</v>
      </c>
      <c r="G439" s="116">
        <v>0</v>
      </c>
      <c r="H439" s="118"/>
      <c r="I439" s="44">
        <v>38</v>
      </c>
      <c r="J439" s="118"/>
      <c r="K439" s="19">
        <v>4.99</v>
      </c>
      <c r="L439" s="125"/>
      <c r="M439" s="44">
        <v>66</v>
      </c>
      <c r="N439" s="44">
        <v>66</v>
      </c>
      <c r="O439" s="14">
        <v>1990</v>
      </c>
      <c r="P439" s="14" t="s">
        <v>998</v>
      </c>
      <c r="Q439" s="14" t="s">
        <v>999</v>
      </c>
      <c r="R439" s="44">
        <v>3000</v>
      </c>
      <c r="S439" s="118"/>
      <c r="T439" s="14" t="s">
        <v>581</v>
      </c>
      <c r="U439" s="14"/>
      <c r="V439" s="127"/>
    </row>
    <row r="440" ht="85" customHeight="1" spans="1:22">
      <c r="A440" s="116">
        <v>9</v>
      </c>
      <c r="B440" s="14" t="s">
        <v>1000</v>
      </c>
      <c r="C440" s="14"/>
      <c r="D440" s="116" t="s">
        <v>973</v>
      </c>
      <c r="E440" s="14" t="s">
        <v>1001</v>
      </c>
      <c r="F440" s="44">
        <v>223</v>
      </c>
      <c r="G440" s="116">
        <v>0</v>
      </c>
      <c r="H440" s="118"/>
      <c r="I440" s="44">
        <v>8</v>
      </c>
      <c r="J440" s="118"/>
      <c r="K440" s="19">
        <v>2.4</v>
      </c>
      <c r="L440" s="125"/>
      <c r="M440" s="44">
        <v>24</v>
      </c>
      <c r="N440" s="44">
        <v>24</v>
      </c>
      <c r="O440" s="14">
        <v>2001</v>
      </c>
      <c r="P440" s="14" t="s">
        <v>61</v>
      </c>
      <c r="Q440" s="14" t="s">
        <v>1002</v>
      </c>
      <c r="R440" s="44">
        <v>1800</v>
      </c>
      <c r="S440" s="118"/>
      <c r="T440" s="14" t="s">
        <v>581</v>
      </c>
      <c r="U440" s="14"/>
      <c r="V440" s="127"/>
    </row>
    <row r="441" ht="85" customHeight="1" spans="1:22">
      <c r="A441" s="116">
        <v>10</v>
      </c>
      <c r="B441" s="14" t="s">
        <v>1003</v>
      </c>
      <c r="C441" s="14"/>
      <c r="D441" s="116" t="s">
        <v>973</v>
      </c>
      <c r="E441" s="14" t="s">
        <v>995</v>
      </c>
      <c r="F441" s="44">
        <v>130</v>
      </c>
      <c r="G441" s="116">
        <v>0</v>
      </c>
      <c r="H441" s="119"/>
      <c r="I441" s="44">
        <v>4</v>
      </c>
      <c r="J441" s="119"/>
      <c r="K441" s="19">
        <v>1.3</v>
      </c>
      <c r="L441" s="126"/>
      <c r="M441" s="44">
        <v>12</v>
      </c>
      <c r="N441" s="44">
        <v>12</v>
      </c>
      <c r="O441" s="14">
        <v>1999</v>
      </c>
      <c r="P441" s="14" t="s">
        <v>61</v>
      </c>
      <c r="Q441" s="14" t="s">
        <v>1002</v>
      </c>
      <c r="R441" s="44">
        <v>1000</v>
      </c>
      <c r="S441" s="119"/>
      <c r="T441" s="14" t="s">
        <v>581</v>
      </c>
      <c r="U441" s="14"/>
      <c r="V441" s="127"/>
    </row>
    <row r="442" ht="90" customHeight="1" spans="1:22">
      <c r="A442" s="116">
        <v>11</v>
      </c>
      <c r="B442" s="14" t="s">
        <v>1004</v>
      </c>
      <c r="C442" s="14" t="s">
        <v>1005</v>
      </c>
      <c r="D442" s="14" t="s">
        <v>1006</v>
      </c>
      <c r="E442" s="14" t="s">
        <v>1007</v>
      </c>
      <c r="F442" s="44">
        <v>18</v>
      </c>
      <c r="G442" s="44">
        <v>0</v>
      </c>
      <c r="H442" s="44">
        <v>18</v>
      </c>
      <c r="I442" s="44">
        <v>1</v>
      </c>
      <c r="J442" s="44">
        <v>1</v>
      </c>
      <c r="K442" s="19">
        <v>0.15</v>
      </c>
      <c r="L442" s="19">
        <v>0.15</v>
      </c>
      <c r="M442" s="44">
        <v>3</v>
      </c>
      <c r="N442" s="44">
        <v>3</v>
      </c>
      <c r="O442" s="14">
        <v>1995</v>
      </c>
      <c r="P442" s="14" t="s">
        <v>1008</v>
      </c>
      <c r="Q442" s="14" t="s">
        <v>1009</v>
      </c>
      <c r="R442" s="44">
        <v>68</v>
      </c>
      <c r="S442" s="44">
        <v>68</v>
      </c>
      <c r="T442" s="14" t="s">
        <v>390</v>
      </c>
      <c r="U442" s="14"/>
      <c r="V442" s="127"/>
    </row>
    <row r="443" ht="90" customHeight="1" spans="1:22">
      <c r="A443" s="116">
        <v>12</v>
      </c>
      <c r="B443" s="14" t="s">
        <v>1010</v>
      </c>
      <c r="C443" s="14" t="s">
        <v>1011</v>
      </c>
      <c r="D443" s="14" t="s">
        <v>1006</v>
      </c>
      <c r="E443" s="14" t="s">
        <v>1012</v>
      </c>
      <c r="F443" s="44">
        <v>413</v>
      </c>
      <c r="G443" s="44">
        <v>0</v>
      </c>
      <c r="H443" s="44">
        <v>413</v>
      </c>
      <c r="I443" s="44">
        <v>10</v>
      </c>
      <c r="J443" s="44">
        <v>10</v>
      </c>
      <c r="K443" s="19">
        <v>4.1</v>
      </c>
      <c r="L443" s="19">
        <v>4.1</v>
      </c>
      <c r="M443" s="44">
        <v>39</v>
      </c>
      <c r="N443" s="44">
        <v>39</v>
      </c>
      <c r="O443" s="14">
        <v>1997</v>
      </c>
      <c r="P443" s="14" t="s">
        <v>1013</v>
      </c>
      <c r="Q443" s="14" t="s">
        <v>1009</v>
      </c>
      <c r="R443" s="44">
        <v>1845</v>
      </c>
      <c r="S443" s="44">
        <v>1845</v>
      </c>
      <c r="T443" s="14" t="s">
        <v>42</v>
      </c>
      <c r="U443" s="14"/>
      <c r="V443" s="127"/>
    </row>
    <row r="444" ht="90" customHeight="1" spans="1:22">
      <c r="A444" s="116">
        <v>13</v>
      </c>
      <c r="B444" s="14" t="s">
        <v>1014</v>
      </c>
      <c r="C444" s="14" t="s">
        <v>1015</v>
      </c>
      <c r="D444" s="14" t="s">
        <v>1006</v>
      </c>
      <c r="E444" s="14" t="s">
        <v>1016</v>
      </c>
      <c r="F444" s="44">
        <v>45</v>
      </c>
      <c r="G444" s="44">
        <v>0</v>
      </c>
      <c r="H444" s="44">
        <v>45</v>
      </c>
      <c r="I444" s="44">
        <v>1</v>
      </c>
      <c r="J444" s="44">
        <v>1</v>
      </c>
      <c r="K444" s="19">
        <v>0.37</v>
      </c>
      <c r="L444" s="19">
        <v>0.37</v>
      </c>
      <c r="M444" s="44">
        <v>4</v>
      </c>
      <c r="N444" s="44">
        <v>4</v>
      </c>
      <c r="O444" s="14">
        <v>2000</v>
      </c>
      <c r="P444" s="14" t="s">
        <v>1013</v>
      </c>
      <c r="Q444" s="14" t="s">
        <v>1009</v>
      </c>
      <c r="R444" s="44">
        <v>165</v>
      </c>
      <c r="S444" s="44">
        <v>165</v>
      </c>
      <c r="T444" s="14" t="s">
        <v>390</v>
      </c>
      <c r="U444" s="14"/>
      <c r="V444" s="127"/>
    </row>
    <row r="445" ht="90" customHeight="1" spans="1:22">
      <c r="A445" s="116">
        <v>14</v>
      </c>
      <c r="B445" s="14" t="s">
        <v>1017</v>
      </c>
      <c r="C445" s="14" t="s">
        <v>1018</v>
      </c>
      <c r="D445" s="14" t="s">
        <v>1006</v>
      </c>
      <c r="E445" s="14" t="s">
        <v>1019</v>
      </c>
      <c r="F445" s="44">
        <v>48</v>
      </c>
      <c r="G445" s="44">
        <v>0</v>
      </c>
      <c r="H445" s="44">
        <v>48</v>
      </c>
      <c r="I445" s="44">
        <v>2</v>
      </c>
      <c r="J445" s="44">
        <v>2</v>
      </c>
      <c r="K445" s="19">
        <v>0.6</v>
      </c>
      <c r="L445" s="19">
        <v>0.6</v>
      </c>
      <c r="M445" s="44">
        <v>6</v>
      </c>
      <c r="N445" s="44">
        <v>6</v>
      </c>
      <c r="O445" s="14">
        <v>1996</v>
      </c>
      <c r="P445" s="14" t="s">
        <v>1013</v>
      </c>
      <c r="Q445" s="14" t="s">
        <v>1009</v>
      </c>
      <c r="R445" s="44">
        <v>270</v>
      </c>
      <c r="S445" s="44">
        <v>270</v>
      </c>
      <c r="T445" s="14" t="s">
        <v>34</v>
      </c>
      <c r="U445" s="14"/>
      <c r="V445" s="127"/>
    </row>
    <row r="446" ht="90" customHeight="1" spans="1:22">
      <c r="A446" s="116">
        <v>15</v>
      </c>
      <c r="B446" s="14" t="s">
        <v>1020</v>
      </c>
      <c r="C446" s="14" t="s">
        <v>1021</v>
      </c>
      <c r="D446" s="14" t="s">
        <v>1006</v>
      </c>
      <c r="E446" s="14" t="s">
        <v>1022</v>
      </c>
      <c r="F446" s="44">
        <v>37</v>
      </c>
      <c r="G446" s="44">
        <v>0</v>
      </c>
      <c r="H446" s="44">
        <v>37</v>
      </c>
      <c r="I446" s="44">
        <v>1</v>
      </c>
      <c r="J446" s="44">
        <v>1</v>
      </c>
      <c r="K446" s="19">
        <v>0.31</v>
      </c>
      <c r="L446" s="19">
        <v>0.31</v>
      </c>
      <c r="M446" s="44">
        <v>3</v>
      </c>
      <c r="N446" s="44">
        <v>3</v>
      </c>
      <c r="O446" s="14">
        <v>1996</v>
      </c>
      <c r="P446" s="14" t="s">
        <v>1008</v>
      </c>
      <c r="Q446" s="14" t="s">
        <v>1009</v>
      </c>
      <c r="R446" s="44">
        <v>153</v>
      </c>
      <c r="S446" s="44">
        <v>153</v>
      </c>
      <c r="T446" s="14" t="s">
        <v>390</v>
      </c>
      <c r="U446" s="14"/>
      <c r="V446" s="127"/>
    </row>
    <row r="447" ht="90" customHeight="1" spans="1:22">
      <c r="A447" s="116">
        <v>16</v>
      </c>
      <c r="B447" s="14" t="s">
        <v>1023</v>
      </c>
      <c r="C447" s="69" t="s">
        <v>1024</v>
      </c>
      <c r="D447" s="14" t="s">
        <v>1006</v>
      </c>
      <c r="E447" s="14" t="s">
        <v>1016</v>
      </c>
      <c r="F447" s="44">
        <v>35</v>
      </c>
      <c r="G447" s="117">
        <v>0</v>
      </c>
      <c r="H447" s="117">
        <v>73</v>
      </c>
      <c r="I447" s="44">
        <v>1</v>
      </c>
      <c r="J447" s="117">
        <v>2</v>
      </c>
      <c r="K447" s="19">
        <v>0.32</v>
      </c>
      <c r="L447" s="69">
        <v>0.68</v>
      </c>
      <c r="M447" s="44">
        <v>4</v>
      </c>
      <c r="N447" s="44">
        <v>4</v>
      </c>
      <c r="O447" s="14">
        <v>1997</v>
      </c>
      <c r="P447" s="14" t="s">
        <v>1013</v>
      </c>
      <c r="Q447" s="14" t="s">
        <v>1009</v>
      </c>
      <c r="R447" s="44">
        <v>140</v>
      </c>
      <c r="S447" s="117">
        <v>302</v>
      </c>
      <c r="T447" s="69" t="s">
        <v>34</v>
      </c>
      <c r="U447" s="14"/>
      <c r="V447" s="127"/>
    </row>
    <row r="448" ht="90" customHeight="1" spans="1:22">
      <c r="A448" s="116">
        <v>17</v>
      </c>
      <c r="B448" s="14" t="s">
        <v>1025</v>
      </c>
      <c r="C448" s="70"/>
      <c r="D448" s="14" t="s">
        <v>1006</v>
      </c>
      <c r="E448" s="14" t="s">
        <v>1016</v>
      </c>
      <c r="F448" s="44">
        <v>38</v>
      </c>
      <c r="G448" s="119"/>
      <c r="H448" s="119"/>
      <c r="I448" s="44">
        <v>1</v>
      </c>
      <c r="J448" s="119"/>
      <c r="K448" s="19">
        <v>0.36</v>
      </c>
      <c r="L448" s="70"/>
      <c r="M448" s="44">
        <v>4</v>
      </c>
      <c r="N448" s="44">
        <v>4</v>
      </c>
      <c r="O448" s="14">
        <v>1997</v>
      </c>
      <c r="P448" s="14" t="s">
        <v>1013</v>
      </c>
      <c r="Q448" s="14" t="s">
        <v>1009</v>
      </c>
      <c r="R448" s="44">
        <v>162</v>
      </c>
      <c r="S448" s="119"/>
      <c r="T448" s="70"/>
      <c r="U448" s="14"/>
      <c r="V448" s="127"/>
    </row>
    <row r="449" ht="112" customHeight="1" spans="1:22">
      <c r="A449" s="116">
        <v>18</v>
      </c>
      <c r="B449" s="14" t="s">
        <v>1026</v>
      </c>
      <c r="C449" s="14" t="s">
        <v>1027</v>
      </c>
      <c r="D449" s="14" t="s">
        <v>1006</v>
      </c>
      <c r="E449" s="14" t="s">
        <v>1028</v>
      </c>
      <c r="F449" s="44">
        <v>154</v>
      </c>
      <c r="G449" s="44">
        <v>0</v>
      </c>
      <c r="H449" s="44">
        <v>154</v>
      </c>
      <c r="I449" s="44">
        <v>5</v>
      </c>
      <c r="J449" s="44">
        <v>5</v>
      </c>
      <c r="K449" s="19">
        <v>0.992</v>
      </c>
      <c r="L449" s="19">
        <v>0.992</v>
      </c>
      <c r="M449" s="44">
        <v>17</v>
      </c>
      <c r="N449" s="44">
        <v>17</v>
      </c>
      <c r="O449" s="14">
        <v>1998</v>
      </c>
      <c r="P449" s="14" t="s">
        <v>1013</v>
      </c>
      <c r="Q449" s="14" t="s">
        <v>1009</v>
      </c>
      <c r="R449" s="44">
        <v>446</v>
      </c>
      <c r="S449" s="44">
        <v>446</v>
      </c>
      <c r="T449" s="14" t="s">
        <v>34</v>
      </c>
      <c r="U449" s="14"/>
      <c r="V449" s="127"/>
    </row>
    <row r="450" ht="90" customHeight="1" spans="1:22">
      <c r="A450" s="116">
        <v>19</v>
      </c>
      <c r="B450" s="14" t="s">
        <v>1029</v>
      </c>
      <c r="C450" s="69" t="s">
        <v>1030</v>
      </c>
      <c r="D450" s="14" t="s">
        <v>1006</v>
      </c>
      <c r="E450" s="14" t="s">
        <v>1028</v>
      </c>
      <c r="F450" s="44">
        <v>17</v>
      </c>
      <c r="G450" s="117">
        <v>0</v>
      </c>
      <c r="H450" s="117">
        <v>54</v>
      </c>
      <c r="I450" s="44">
        <v>1</v>
      </c>
      <c r="J450" s="117">
        <v>3</v>
      </c>
      <c r="K450" s="19">
        <v>0.1376</v>
      </c>
      <c r="L450" s="69">
        <v>0.468</v>
      </c>
      <c r="M450" s="44">
        <v>4</v>
      </c>
      <c r="N450" s="44">
        <v>4</v>
      </c>
      <c r="O450" s="14">
        <v>1978</v>
      </c>
      <c r="P450" s="14" t="s">
        <v>1013</v>
      </c>
      <c r="Q450" s="14" t="s">
        <v>1009</v>
      </c>
      <c r="R450" s="44">
        <v>60</v>
      </c>
      <c r="S450" s="117">
        <v>208</v>
      </c>
      <c r="T450" s="69" t="s">
        <v>34</v>
      </c>
      <c r="U450" s="14"/>
      <c r="V450" s="127"/>
    </row>
    <row r="451" ht="90" customHeight="1" spans="1:22">
      <c r="A451" s="116">
        <v>20</v>
      </c>
      <c r="B451" s="14" t="s">
        <v>1031</v>
      </c>
      <c r="C451" s="111"/>
      <c r="D451" s="14" t="s">
        <v>1006</v>
      </c>
      <c r="E451" s="14" t="s">
        <v>1028</v>
      </c>
      <c r="F451" s="44">
        <v>20</v>
      </c>
      <c r="G451" s="118"/>
      <c r="H451" s="118"/>
      <c r="I451" s="44">
        <v>1</v>
      </c>
      <c r="J451" s="118"/>
      <c r="K451" s="19">
        <v>0.18</v>
      </c>
      <c r="L451" s="111"/>
      <c r="M451" s="44">
        <v>4</v>
      </c>
      <c r="N451" s="44">
        <v>4</v>
      </c>
      <c r="O451" s="14">
        <v>1998</v>
      </c>
      <c r="P451" s="14" t="s">
        <v>1013</v>
      </c>
      <c r="Q451" s="14" t="s">
        <v>1009</v>
      </c>
      <c r="R451" s="44">
        <v>80</v>
      </c>
      <c r="S451" s="118"/>
      <c r="T451" s="111"/>
      <c r="U451" s="14"/>
      <c r="V451" s="127"/>
    </row>
    <row r="452" ht="90" customHeight="1" spans="1:22">
      <c r="A452" s="116">
        <v>21</v>
      </c>
      <c r="B452" s="14" t="s">
        <v>1032</v>
      </c>
      <c r="C452" s="70"/>
      <c r="D452" s="14" t="s">
        <v>1006</v>
      </c>
      <c r="E452" s="14" t="s">
        <v>1028</v>
      </c>
      <c r="F452" s="44">
        <v>17</v>
      </c>
      <c r="G452" s="119"/>
      <c r="H452" s="119"/>
      <c r="I452" s="44">
        <v>1</v>
      </c>
      <c r="J452" s="119"/>
      <c r="K452" s="19">
        <v>0.15</v>
      </c>
      <c r="L452" s="70"/>
      <c r="M452" s="44">
        <v>3</v>
      </c>
      <c r="N452" s="44">
        <v>3</v>
      </c>
      <c r="O452" s="14">
        <v>1998</v>
      </c>
      <c r="P452" s="14" t="s">
        <v>1013</v>
      </c>
      <c r="Q452" s="14" t="s">
        <v>1009</v>
      </c>
      <c r="R452" s="44">
        <v>68</v>
      </c>
      <c r="S452" s="119"/>
      <c r="T452" s="70"/>
      <c r="U452" s="14"/>
      <c r="V452" s="127"/>
    </row>
    <row r="453" ht="90" customHeight="1" spans="1:22">
      <c r="A453" s="116">
        <v>22</v>
      </c>
      <c r="B453" s="14" t="s">
        <v>1033</v>
      </c>
      <c r="C453" s="14" t="s">
        <v>1034</v>
      </c>
      <c r="D453" s="14" t="s">
        <v>1006</v>
      </c>
      <c r="E453" s="14" t="s">
        <v>1028</v>
      </c>
      <c r="F453" s="44">
        <v>35</v>
      </c>
      <c r="G453" s="44">
        <v>0</v>
      </c>
      <c r="H453" s="44">
        <v>35</v>
      </c>
      <c r="I453" s="44">
        <v>1</v>
      </c>
      <c r="J453" s="44">
        <v>1</v>
      </c>
      <c r="K453" s="19">
        <v>0.35</v>
      </c>
      <c r="L453" s="19">
        <v>0.35</v>
      </c>
      <c r="M453" s="44">
        <v>4</v>
      </c>
      <c r="N453" s="44">
        <v>4</v>
      </c>
      <c r="O453" s="14">
        <v>2003</v>
      </c>
      <c r="P453" s="14" t="s">
        <v>1013</v>
      </c>
      <c r="Q453" s="14" t="s">
        <v>1009</v>
      </c>
      <c r="R453" s="44">
        <v>137</v>
      </c>
      <c r="S453" s="44">
        <v>137</v>
      </c>
      <c r="T453" s="14" t="s">
        <v>390</v>
      </c>
      <c r="U453" s="14"/>
      <c r="V453" s="127"/>
    </row>
    <row r="454" ht="90" customHeight="1" spans="1:22">
      <c r="A454" s="116">
        <v>23</v>
      </c>
      <c r="B454" s="14" t="s">
        <v>1035</v>
      </c>
      <c r="C454" s="69" t="s">
        <v>1036</v>
      </c>
      <c r="D454" s="14" t="s">
        <v>1006</v>
      </c>
      <c r="E454" s="14" t="s">
        <v>1028</v>
      </c>
      <c r="F454" s="44">
        <v>48</v>
      </c>
      <c r="G454" s="117">
        <v>0</v>
      </c>
      <c r="H454" s="117">
        <v>92</v>
      </c>
      <c r="I454" s="44">
        <v>1</v>
      </c>
      <c r="J454" s="117">
        <v>3</v>
      </c>
      <c r="K454" s="19">
        <v>0.3633</v>
      </c>
      <c r="L454" s="69">
        <v>1.09</v>
      </c>
      <c r="M454" s="44">
        <v>4</v>
      </c>
      <c r="N454" s="44">
        <v>4</v>
      </c>
      <c r="O454" s="14">
        <v>1998</v>
      </c>
      <c r="P454" s="14" t="s">
        <v>1013</v>
      </c>
      <c r="Q454" s="14" t="s">
        <v>1009</v>
      </c>
      <c r="R454" s="44">
        <v>120</v>
      </c>
      <c r="S454" s="117">
        <v>428</v>
      </c>
      <c r="T454" s="69" t="s">
        <v>34</v>
      </c>
      <c r="U454" s="14"/>
      <c r="V454" s="127"/>
    </row>
    <row r="455" ht="90" customHeight="1" spans="1:22">
      <c r="A455" s="116">
        <v>24</v>
      </c>
      <c r="B455" s="14" t="s">
        <v>1037</v>
      </c>
      <c r="C455" s="111"/>
      <c r="D455" s="14" t="s">
        <v>1006</v>
      </c>
      <c r="E455" s="14" t="s">
        <v>1028</v>
      </c>
      <c r="F455" s="44">
        <v>30</v>
      </c>
      <c r="G455" s="118"/>
      <c r="H455" s="118"/>
      <c r="I455" s="44">
        <v>1</v>
      </c>
      <c r="J455" s="118"/>
      <c r="K455" s="19">
        <v>0.261</v>
      </c>
      <c r="L455" s="111"/>
      <c r="M455" s="44">
        <v>3</v>
      </c>
      <c r="N455" s="44">
        <v>3</v>
      </c>
      <c r="O455" s="14">
        <v>1998</v>
      </c>
      <c r="P455" s="14" t="s">
        <v>1013</v>
      </c>
      <c r="Q455" s="14" t="s">
        <v>1009</v>
      </c>
      <c r="R455" s="44">
        <v>118</v>
      </c>
      <c r="S455" s="118"/>
      <c r="T455" s="111"/>
      <c r="U455" s="14"/>
      <c r="V455" s="127"/>
    </row>
    <row r="456" ht="90" customHeight="1" spans="1:22">
      <c r="A456" s="116">
        <v>25</v>
      </c>
      <c r="B456" s="14" t="s">
        <v>1038</v>
      </c>
      <c r="C456" s="70"/>
      <c r="D456" s="14" t="s">
        <v>1006</v>
      </c>
      <c r="E456" s="14" t="s">
        <v>1028</v>
      </c>
      <c r="F456" s="44">
        <v>14</v>
      </c>
      <c r="G456" s="119"/>
      <c r="H456" s="119"/>
      <c r="I456" s="44">
        <v>1</v>
      </c>
      <c r="J456" s="119"/>
      <c r="K456" s="19">
        <v>0.4661</v>
      </c>
      <c r="L456" s="70"/>
      <c r="M456" s="44">
        <v>3</v>
      </c>
      <c r="N456" s="44">
        <v>3</v>
      </c>
      <c r="O456" s="14">
        <v>1999</v>
      </c>
      <c r="P456" s="14" t="s">
        <v>1013</v>
      </c>
      <c r="Q456" s="14" t="s">
        <v>1009</v>
      </c>
      <c r="R456" s="44">
        <v>190</v>
      </c>
      <c r="S456" s="119"/>
      <c r="T456" s="70"/>
      <c r="U456" s="14"/>
      <c r="V456" s="127"/>
    </row>
    <row r="457" ht="90" customHeight="1" spans="1:22">
      <c r="A457" s="116">
        <v>26</v>
      </c>
      <c r="B457" s="34" t="s">
        <v>1039</v>
      </c>
      <c r="C457" s="34" t="s">
        <v>1040</v>
      </c>
      <c r="D457" s="14" t="s">
        <v>1006</v>
      </c>
      <c r="E457" s="14" t="s">
        <v>1041</v>
      </c>
      <c r="F457" s="44">
        <v>50</v>
      </c>
      <c r="G457" s="44">
        <v>0</v>
      </c>
      <c r="H457" s="44">
        <v>50</v>
      </c>
      <c r="I457" s="44">
        <v>2</v>
      </c>
      <c r="J457" s="44">
        <v>2</v>
      </c>
      <c r="K457" s="19">
        <v>0.5</v>
      </c>
      <c r="L457" s="19">
        <v>0.5</v>
      </c>
      <c r="M457" s="44">
        <v>4</v>
      </c>
      <c r="N457" s="44">
        <v>4</v>
      </c>
      <c r="O457" s="14">
        <v>1995</v>
      </c>
      <c r="P457" s="14" t="s">
        <v>1013</v>
      </c>
      <c r="Q457" s="14" t="s">
        <v>1009</v>
      </c>
      <c r="R457" s="44">
        <v>218</v>
      </c>
      <c r="S457" s="44">
        <v>218</v>
      </c>
      <c r="T457" s="14" t="s">
        <v>616</v>
      </c>
      <c r="U457" s="14"/>
      <c r="V457" s="127"/>
    </row>
    <row r="458" ht="90" customHeight="1" spans="1:22">
      <c r="A458" s="116">
        <v>27</v>
      </c>
      <c r="B458" s="34" t="s">
        <v>1042</v>
      </c>
      <c r="C458" s="34" t="s">
        <v>1043</v>
      </c>
      <c r="D458" s="14" t="s">
        <v>1006</v>
      </c>
      <c r="E458" s="14" t="s">
        <v>1041</v>
      </c>
      <c r="F458" s="44">
        <v>108</v>
      </c>
      <c r="G458" s="44">
        <v>0</v>
      </c>
      <c r="H458" s="44">
        <v>108</v>
      </c>
      <c r="I458" s="44">
        <v>1</v>
      </c>
      <c r="J458" s="44">
        <v>1</v>
      </c>
      <c r="K458" s="19">
        <v>1</v>
      </c>
      <c r="L458" s="19">
        <v>1</v>
      </c>
      <c r="M458" s="44">
        <v>9</v>
      </c>
      <c r="N458" s="44">
        <v>9</v>
      </c>
      <c r="O458" s="14">
        <v>1999</v>
      </c>
      <c r="P458" s="14" t="s">
        <v>1013</v>
      </c>
      <c r="Q458" s="14" t="s">
        <v>1009</v>
      </c>
      <c r="R458" s="44">
        <v>420</v>
      </c>
      <c r="S458" s="44">
        <v>420</v>
      </c>
      <c r="T458" s="14" t="s">
        <v>390</v>
      </c>
      <c r="U458" s="14"/>
      <c r="V458" s="127"/>
    </row>
    <row r="459" ht="108" customHeight="1" spans="1:22">
      <c r="A459" s="116">
        <v>28</v>
      </c>
      <c r="B459" s="128" t="s">
        <v>1044</v>
      </c>
      <c r="C459" s="128" t="s">
        <v>1045</v>
      </c>
      <c r="D459" s="129" t="s">
        <v>1046</v>
      </c>
      <c r="E459" s="129" t="s">
        <v>1047</v>
      </c>
      <c r="F459" s="128">
        <v>12</v>
      </c>
      <c r="G459" s="128">
        <v>0</v>
      </c>
      <c r="H459" s="128">
        <v>12</v>
      </c>
      <c r="I459" s="128">
        <v>2</v>
      </c>
      <c r="J459" s="128">
        <v>2</v>
      </c>
      <c r="K459" s="135">
        <v>0.081</v>
      </c>
      <c r="L459" s="135">
        <v>0.081</v>
      </c>
      <c r="M459" s="128">
        <v>2</v>
      </c>
      <c r="N459" s="128">
        <v>2</v>
      </c>
      <c r="O459" s="128">
        <v>1990</v>
      </c>
      <c r="P459" s="128" t="s">
        <v>37</v>
      </c>
      <c r="Q459" s="128" t="s">
        <v>1048</v>
      </c>
      <c r="R459" s="128">
        <v>40.5</v>
      </c>
      <c r="S459" s="128">
        <v>40.5</v>
      </c>
      <c r="T459" s="128" t="s">
        <v>42</v>
      </c>
      <c r="U459" s="128"/>
      <c r="V459" s="127"/>
    </row>
    <row r="460" ht="109" customHeight="1" spans="1:22">
      <c r="A460" s="116">
        <v>29</v>
      </c>
      <c r="B460" s="128" t="s">
        <v>1049</v>
      </c>
      <c r="C460" s="128" t="s">
        <v>1050</v>
      </c>
      <c r="D460" s="129" t="s">
        <v>1046</v>
      </c>
      <c r="E460" s="129" t="s">
        <v>1047</v>
      </c>
      <c r="F460" s="128">
        <v>740</v>
      </c>
      <c r="G460" s="128">
        <v>0</v>
      </c>
      <c r="H460" s="128">
        <v>740</v>
      </c>
      <c r="I460" s="128">
        <v>22</v>
      </c>
      <c r="J460" s="128">
        <v>22</v>
      </c>
      <c r="K460" s="135">
        <v>8</v>
      </c>
      <c r="L460" s="135">
        <v>8</v>
      </c>
      <c r="M460" s="128">
        <v>68</v>
      </c>
      <c r="N460" s="128">
        <v>68</v>
      </c>
      <c r="O460" s="128">
        <v>2000</v>
      </c>
      <c r="P460" s="128" t="s">
        <v>61</v>
      </c>
      <c r="Q460" s="128" t="s">
        <v>1048</v>
      </c>
      <c r="R460" s="128">
        <v>4000</v>
      </c>
      <c r="S460" s="128">
        <v>4000</v>
      </c>
      <c r="T460" s="128" t="s">
        <v>42</v>
      </c>
      <c r="U460" s="128"/>
      <c r="V460" s="127"/>
    </row>
    <row r="461" ht="109" customHeight="1" spans="1:22">
      <c r="A461" s="116">
        <v>30</v>
      </c>
      <c r="B461" s="129" t="s">
        <v>1051</v>
      </c>
      <c r="C461" s="130" t="s">
        <v>1052</v>
      </c>
      <c r="D461" s="129" t="s">
        <v>1046</v>
      </c>
      <c r="E461" s="129" t="s">
        <v>1053</v>
      </c>
      <c r="F461" s="131">
        <v>80</v>
      </c>
      <c r="G461" s="128">
        <v>0</v>
      </c>
      <c r="H461" s="130">
        <f>F461+F462+F463+F464+F465</f>
        <v>209</v>
      </c>
      <c r="I461" s="128">
        <v>3</v>
      </c>
      <c r="J461" s="130">
        <v>8</v>
      </c>
      <c r="K461" s="135">
        <v>0.49</v>
      </c>
      <c r="L461" s="136">
        <f>SUM(K461:K465)</f>
        <v>1.3295</v>
      </c>
      <c r="M461" s="128">
        <v>6</v>
      </c>
      <c r="N461" s="128">
        <v>6</v>
      </c>
      <c r="O461" s="128">
        <v>1986</v>
      </c>
      <c r="P461" s="128" t="s">
        <v>37</v>
      </c>
      <c r="Q461" s="128" t="s">
        <v>1048</v>
      </c>
      <c r="R461" s="128">
        <v>245</v>
      </c>
      <c r="S461" s="130">
        <f>SUM(R461:R465)</f>
        <v>665</v>
      </c>
      <c r="T461" s="128" t="s">
        <v>390</v>
      </c>
      <c r="U461" s="128"/>
      <c r="V461" s="127"/>
    </row>
    <row r="462" ht="109" customHeight="1" spans="1:22">
      <c r="A462" s="116">
        <v>31</v>
      </c>
      <c r="B462" s="129" t="s">
        <v>1054</v>
      </c>
      <c r="C462" s="132"/>
      <c r="D462" s="129" t="s">
        <v>1046</v>
      </c>
      <c r="E462" s="129" t="s">
        <v>1053</v>
      </c>
      <c r="F462" s="129">
        <v>65</v>
      </c>
      <c r="G462" s="128">
        <v>0</v>
      </c>
      <c r="H462" s="132"/>
      <c r="I462" s="128">
        <v>2</v>
      </c>
      <c r="J462" s="132"/>
      <c r="K462" s="135">
        <v>0.4225</v>
      </c>
      <c r="L462" s="137"/>
      <c r="M462" s="128">
        <v>3</v>
      </c>
      <c r="N462" s="128">
        <v>3</v>
      </c>
      <c r="O462" s="128">
        <v>1999</v>
      </c>
      <c r="P462" s="128" t="s">
        <v>61</v>
      </c>
      <c r="Q462" s="128" t="s">
        <v>1048</v>
      </c>
      <c r="R462" s="128">
        <v>211.5</v>
      </c>
      <c r="S462" s="132"/>
      <c r="T462" s="128" t="s">
        <v>390</v>
      </c>
      <c r="U462" s="128"/>
      <c r="V462" s="127"/>
    </row>
    <row r="463" ht="109" customHeight="1" spans="1:22">
      <c r="A463" s="116">
        <v>32</v>
      </c>
      <c r="B463" s="129" t="s">
        <v>1055</v>
      </c>
      <c r="C463" s="132"/>
      <c r="D463" s="129" t="s">
        <v>1046</v>
      </c>
      <c r="E463" s="129" t="s">
        <v>1053</v>
      </c>
      <c r="F463" s="131">
        <v>30</v>
      </c>
      <c r="G463" s="128">
        <v>0</v>
      </c>
      <c r="H463" s="132"/>
      <c r="I463" s="128">
        <v>1</v>
      </c>
      <c r="J463" s="132"/>
      <c r="K463" s="135">
        <v>0.15</v>
      </c>
      <c r="L463" s="137"/>
      <c r="M463" s="128">
        <v>2</v>
      </c>
      <c r="N463" s="128">
        <v>2</v>
      </c>
      <c r="O463" s="128">
        <v>1990</v>
      </c>
      <c r="P463" s="128" t="s">
        <v>37</v>
      </c>
      <c r="Q463" s="128" t="s">
        <v>1056</v>
      </c>
      <c r="R463" s="128">
        <v>75</v>
      </c>
      <c r="S463" s="132"/>
      <c r="T463" s="128" t="s">
        <v>390</v>
      </c>
      <c r="U463" s="128"/>
      <c r="V463" s="127"/>
    </row>
    <row r="464" ht="109" customHeight="1" spans="1:22">
      <c r="A464" s="116">
        <v>33</v>
      </c>
      <c r="B464" s="129" t="s">
        <v>1057</v>
      </c>
      <c r="C464" s="132"/>
      <c r="D464" s="129" t="s">
        <v>1046</v>
      </c>
      <c r="E464" s="129" t="s">
        <v>1053</v>
      </c>
      <c r="F464" s="129">
        <v>16</v>
      </c>
      <c r="G464" s="128">
        <v>0</v>
      </c>
      <c r="H464" s="132"/>
      <c r="I464" s="128">
        <v>1</v>
      </c>
      <c r="J464" s="132"/>
      <c r="K464" s="135">
        <v>0.132</v>
      </c>
      <c r="L464" s="137"/>
      <c r="M464" s="128">
        <v>1</v>
      </c>
      <c r="N464" s="128">
        <v>1</v>
      </c>
      <c r="O464" s="128">
        <v>1990</v>
      </c>
      <c r="P464" s="128" t="s">
        <v>37</v>
      </c>
      <c r="Q464" s="128" t="s">
        <v>1048</v>
      </c>
      <c r="R464" s="128">
        <v>66</v>
      </c>
      <c r="S464" s="132"/>
      <c r="T464" s="128" t="s">
        <v>390</v>
      </c>
      <c r="U464" s="128"/>
      <c r="V464" s="127"/>
    </row>
    <row r="465" ht="109" customHeight="1" spans="1:22">
      <c r="A465" s="116">
        <v>34</v>
      </c>
      <c r="B465" s="128" t="s">
        <v>1058</v>
      </c>
      <c r="C465" s="133"/>
      <c r="D465" s="128" t="s">
        <v>1046</v>
      </c>
      <c r="E465" s="129" t="s">
        <v>1053</v>
      </c>
      <c r="F465" s="128">
        <v>18</v>
      </c>
      <c r="G465" s="128">
        <v>0</v>
      </c>
      <c r="H465" s="133"/>
      <c r="I465" s="128">
        <v>1</v>
      </c>
      <c r="J465" s="133"/>
      <c r="K465" s="135">
        <v>0.135</v>
      </c>
      <c r="L465" s="138"/>
      <c r="M465" s="128">
        <v>3</v>
      </c>
      <c r="N465" s="128">
        <v>3</v>
      </c>
      <c r="O465" s="128">
        <v>1983</v>
      </c>
      <c r="P465" s="128" t="s">
        <v>37</v>
      </c>
      <c r="Q465" s="128" t="s">
        <v>1048</v>
      </c>
      <c r="R465" s="128">
        <v>67.5</v>
      </c>
      <c r="S465" s="133"/>
      <c r="T465" s="128" t="s">
        <v>390</v>
      </c>
      <c r="U465" s="128"/>
      <c r="V465" s="127"/>
    </row>
    <row r="466" ht="109" customHeight="1" spans="1:22">
      <c r="A466" s="116">
        <v>35</v>
      </c>
      <c r="B466" s="129" t="s">
        <v>1059</v>
      </c>
      <c r="C466" s="130" t="s">
        <v>1060</v>
      </c>
      <c r="D466" s="129" t="s">
        <v>1046</v>
      </c>
      <c r="E466" s="129" t="s">
        <v>1053</v>
      </c>
      <c r="F466" s="129">
        <v>20</v>
      </c>
      <c r="G466" s="128">
        <v>0</v>
      </c>
      <c r="H466" s="130">
        <v>234</v>
      </c>
      <c r="I466" s="128">
        <v>1</v>
      </c>
      <c r="J466" s="130">
        <v>7</v>
      </c>
      <c r="K466" s="135">
        <v>0.16</v>
      </c>
      <c r="L466" s="136">
        <f>SUM(K466:K467)</f>
        <v>2.32</v>
      </c>
      <c r="M466" s="128">
        <v>2</v>
      </c>
      <c r="N466" s="128">
        <v>2</v>
      </c>
      <c r="O466" s="128">
        <v>1990</v>
      </c>
      <c r="P466" s="128" t="s">
        <v>37</v>
      </c>
      <c r="Q466" s="128" t="s">
        <v>1056</v>
      </c>
      <c r="R466" s="128">
        <v>80</v>
      </c>
      <c r="S466" s="130">
        <v>1160</v>
      </c>
      <c r="T466" s="128" t="s">
        <v>390</v>
      </c>
      <c r="U466" s="128"/>
      <c r="V466" s="127"/>
    </row>
    <row r="467" ht="109" customHeight="1" spans="1:22">
      <c r="A467" s="116">
        <v>36</v>
      </c>
      <c r="B467" s="128" t="s">
        <v>1061</v>
      </c>
      <c r="C467" s="133"/>
      <c r="D467" s="129" t="s">
        <v>1046</v>
      </c>
      <c r="E467" s="129" t="s">
        <v>1062</v>
      </c>
      <c r="F467" s="128">
        <v>214</v>
      </c>
      <c r="G467" s="128">
        <v>0</v>
      </c>
      <c r="H467" s="133"/>
      <c r="I467" s="128">
        <v>6</v>
      </c>
      <c r="J467" s="133"/>
      <c r="K467" s="135">
        <v>2.16</v>
      </c>
      <c r="L467" s="138"/>
      <c r="M467" s="128">
        <v>18</v>
      </c>
      <c r="N467" s="128">
        <v>18</v>
      </c>
      <c r="O467" s="128">
        <v>1993</v>
      </c>
      <c r="P467" s="128" t="s">
        <v>37</v>
      </c>
      <c r="Q467" s="128" t="s">
        <v>1048</v>
      </c>
      <c r="R467" s="128">
        <v>1080</v>
      </c>
      <c r="S467" s="133"/>
      <c r="T467" s="128" t="s">
        <v>42</v>
      </c>
      <c r="U467" s="128"/>
      <c r="V467" s="127"/>
    </row>
    <row r="468" ht="109" customHeight="1" spans="1:22">
      <c r="A468" s="116">
        <v>37</v>
      </c>
      <c r="B468" s="128" t="s">
        <v>1063</v>
      </c>
      <c r="C468" s="128" t="s">
        <v>1064</v>
      </c>
      <c r="D468" s="129" t="s">
        <v>1046</v>
      </c>
      <c r="E468" s="128" t="s">
        <v>1062</v>
      </c>
      <c r="F468" s="128">
        <v>249</v>
      </c>
      <c r="G468" s="128">
        <v>0</v>
      </c>
      <c r="H468" s="128">
        <v>249</v>
      </c>
      <c r="I468" s="128">
        <v>8</v>
      </c>
      <c r="J468" s="128">
        <v>8</v>
      </c>
      <c r="K468" s="135">
        <v>2.82</v>
      </c>
      <c r="L468" s="135">
        <v>2.82</v>
      </c>
      <c r="M468" s="128">
        <v>23</v>
      </c>
      <c r="N468" s="128">
        <v>23</v>
      </c>
      <c r="O468" s="128">
        <v>2005</v>
      </c>
      <c r="P468" s="128" t="s">
        <v>61</v>
      </c>
      <c r="Q468" s="128" t="s">
        <v>1048</v>
      </c>
      <c r="R468" s="128">
        <v>1410</v>
      </c>
      <c r="S468" s="128">
        <v>1410</v>
      </c>
      <c r="T468" s="128" t="s">
        <v>42</v>
      </c>
      <c r="U468" s="128"/>
      <c r="V468" s="127"/>
    </row>
    <row r="469" ht="109" customHeight="1" spans="1:22">
      <c r="A469" s="116">
        <v>38</v>
      </c>
      <c r="B469" s="128" t="s">
        <v>1065</v>
      </c>
      <c r="C469" s="130" t="s">
        <v>1066</v>
      </c>
      <c r="D469" s="129" t="s">
        <v>1046</v>
      </c>
      <c r="E469" s="129" t="s">
        <v>1067</v>
      </c>
      <c r="F469" s="128">
        <v>32</v>
      </c>
      <c r="G469" s="128">
        <v>0</v>
      </c>
      <c r="H469" s="130">
        <f>F469+F470+F471+F472+F473+F474+F475</f>
        <v>151</v>
      </c>
      <c r="I469" s="128">
        <v>1</v>
      </c>
      <c r="J469" s="130">
        <v>7</v>
      </c>
      <c r="K469" s="135">
        <v>0.32</v>
      </c>
      <c r="L469" s="136">
        <f>SUM(K469:K475)</f>
        <v>1.55</v>
      </c>
      <c r="M469" s="128">
        <v>4</v>
      </c>
      <c r="N469" s="128">
        <v>4</v>
      </c>
      <c r="O469" s="128">
        <v>1995</v>
      </c>
      <c r="P469" s="128" t="s">
        <v>61</v>
      </c>
      <c r="Q469" s="128" t="s">
        <v>1048</v>
      </c>
      <c r="R469" s="128">
        <v>160</v>
      </c>
      <c r="S469" s="130">
        <f>SUM(R469:R475)</f>
        <v>775</v>
      </c>
      <c r="T469" s="128" t="s">
        <v>390</v>
      </c>
      <c r="U469" s="128"/>
      <c r="V469" s="127"/>
    </row>
    <row r="470" ht="109" customHeight="1" spans="1:22">
      <c r="A470" s="116">
        <v>39</v>
      </c>
      <c r="B470" s="128" t="s">
        <v>1068</v>
      </c>
      <c r="C470" s="132"/>
      <c r="D470" s="129" t="s">
        <v>1046</v>
      </c>
      <c r="E470" s="129" t="s">
        <v>1067</v>
      </c>
      <c r="F470" s="128">
        <v>24</v>
      </c>
      <c r="G470" s="128">
        <v>0</v>
      </c>
      <c r="H470" s="132"/>
      <c r="I470" s="128">
        <v>1</v>
      </c>
      <c r="J470" s="132"/>
      <c r="K470" s="135">
        <v>0.24</v>
      </c>
      <c r="L470" s="137"/>
      <c r="M470" s="128">
        <v>3</v>
      </c>
      <c r="N470" s="128">
        <v>3</v>
      </c>
      <c r="O470" s="128">
        <v>1996</v>
      </c>
      <c r="P470" s="128" t="s">
        <v>61</v>
      </c>
      <c r="Q470" s="128" t="s">
        <v>1048</v>
      </c>
      <c r="R470" s="128">
        <v>120</v>
      </c>
      <c r="S470" s="132"/>
      <c r="T470" s="128" t="s">
        <v>390</v>
      </c>
      <c r="U470" s="128"/>
      <c r="V470" s="127"/>
    </row>
    <row r="471" ht="109" customHeight="1" spans="1:22">
      <c r="A471" s="116">
        <v>40</v>
      </c>
      <c r="B471" s="128" t="s">
        <v>1069</v>
      </c>
      <c r="C471" s="132"/>
      <c r="D471" s="129" t="s">
        <v>1046</v>
      </c>
      <c r="E471" s="129" t="s">
        <v>1067</v>
      </c>
      <c r="F471" s="128">
        <v>16</v>
      </c>
      <c r="G471" s="128">
        <v>0</v>
      </c>
      <c r="H471" s="132"/>
      <c r="I471" s="128">
        <v>1</v>
      </c>
      <c r="J471" s="132"/>
      <c r="K471" s="135">
        <v>0.16</v>
      </c>
      <c r="L471" s="137"/>
      <c r="M471" s="128">
        <v>2</v>
      </c>
      <c r="N471" s="128">
        <v>2</v>
      </c>
      <c r="O471" s="128">
        <v>1996</v>
      </c>
      <c r="P471" s="128" t="s">
        <v>61</v>
      </c>
      <c r="Q471" s="128" t="s">
        <v>1048</v>
      </c>
      <c r="R471" s="128">
        <v>80</v>
      </c>
      <c r="S471" s="132"/>
      <c r="T471" s="128" t="s">
        <v>390</v>
      </c>
      <c r="U471" s="128"/>
      <c r="V471" s="127"/>
    </row>
    <row r="472" ht="109" customHeight="1" spans="1:22">
      <c r="A472" s="116">
        <v>41</v>
      </c>
      <c r="B472" s="128" t="s">
        <v>1070</v>
      </c>
      <c r="C472" s="132"/>
      <c r="D472" s="129" t="s">
        <v>1046</v>
      </c>
      <c r="E472" s="129" t="s">
        <v>1067</v>
      </c>
      <c r="F472" s="128">
        <v>16</v>
      </c>
      <c r="G472" s="128">
        <v>0</v>
      </c>
      <c r="H472" s="132"/>
      <c r="I472" s="128">
        <v>1</v>
      </c>
      <c r="J472" s="132"/>
      <c r="K472" s="135">
        <v>0.17</v>
      </c>
      <c r="L472" s="137"/>
      <c r="M472" s="128">
        <v>2</v>
      </c>
      <c r="N472" s="128">
        <v>2</v>
      </c>
      <c r="O472" s="128">
        <v>1996</v>
      </c>
      <c r="P472" s="128" t="s">
        <v>61</v>
      </c>
      <c r="Q472" s="128" t="s">
        <v>1048</v>
      </c>
      <c r="R472" s="128">
        <v>85</v>
      </c>
      <c r="S472" s="132"/>
      <c r="T472" s="128" t="s">
        <v>390</v>
      </c>
      <c r="U472" s="128"/>
      <c r="V472" s="127"/>
    </row>
    <row r="473" ht="109" customHeight="1" spans="1:22">
      <c r="A473" s="116">
        <v>42</v>
      </c>
      <c r="B473" s="128" t="s">
        <v>1071</v>
      </c>
      <c r="C473" s="132"/>
      <c r="D473" s="129" t="s">
        <v>1046</v>
      </c>
      <c r="E473" s="129" t="s">
        <v>1067</v>
      </c>
      <c r="F473" s="128">
        <v>25</v>
      </c>
      <c r="G473" s="128">
        <v>0</v>
      </c>
      <c r="H473" s="132"/>
      <c r="I473" s="128">
        <v>1</v>
      </c>
      <c r="J473" s="132"/>
      <c r="K473" s="135">
        <v>0.28</v>
      </c>
      <c r="L473" s="137"/>
      <c r="M473" s="128">
        <v>3</v>
      </c>
      <c r="N473" s="128">
        <v>3</v>
      </c>
      <c r="O473" s="128">
        <v>2000</v>
      </c>
      <c r="P473" s="128" t="s">
        <v>1072</v>
      </c>
      <c r="Q473" s="128" t="s">
        <v>1048</v>
      </c>
      <c r="R473" s="128">
        <v>140</v>
      </c>
      <c r="S473" s="132"/>
      <c r="T473" s="128" t="s">
        <v>390</v>
      </c>
      <c r="U473" s="128"/>
      <c r="V473" s="127"/>
    </row>
    <row r="474" ht="109" customHeight="1" spans="1:22">
      <c r="A474" s="116">
        <v>43</v>
      </c>
      <c r="B474" s="128" t="s">
        <v>1073</v>
      </c>
      <c r="C474" s="132"/>
      <c r="D474" s="129" t="s">
        <v>1046</v>
      </c>
      <c r="E474" s="129" t="s">
        <v>1067</v>
      </c>
      <c r="F474" s="128">
        <v>20</v>
      </c>
      <c r="G474" s="128">
        <v>0</v>
      </c>
      <c r="H474" s="132"/>
      <c r="I474" s="128">
        <v>1</v>
      </c>
      <c r="J474" s="132"/>
      <c r="K474" s="135">
        <v>0.23</v>
      </c>
      <c r="L474" s="137"/>
      <c r="M474" s="128">
        <v>2</v>
      </c>
      <c r="N474" s="128">
        <v>2</v>
      </c>
      <c r="O474" s="128">
        <v>2000</v>
      </c>
      <c r="P474" s="128" t="s">
        <v>1072</v>
      </c>
      <c r="Q474" s="128" t="s">
        <v>1048</v>
      </c>
      <c r="R474" s="128">
        <v>115</v>
      </c>
      <c r="S474" s="132"/>
      <c r="T474" s="128" t="s">
        <v>390</v>
      </c>
      <c r="U474" s="128"/>
      <c r="V474" s="127"/>
    </row>
    <row r="475" ht="109" customHeight="1" spans="1:22">
      <c r="A475" s="116">
        <v>44</v>
      </c>
      <c r="B475" s="128" t="s">
        <v>1074</v>
      </c>
      <c r="C475" s="133"/>
      <c r="D475" s="129" t="s">
        <v>1046</v>
      </c>
      <c r="E475" s="129" t="s">
        <v>1067</v>
      </c>
      <c r="F475" s="128">
        <v>18</v>
      </c>
      <c r="G475" s="128">
        <v>0</v>
      </c>
      <c r="H475" s="133"/>
      <c r="I475" s="128">
        <v>1</v>
      </c>
      <c r="J475" s="133"/>
      <c r="K475" s="135">
        <v>0.15</v>
      </c>
      <c r="L475" s="138"/>
      <c r="M475" s="128">
        <v>3</v>
      </c>
      <c r="N475" s="128">
        <v>3</v>
      </c>
      <c r="O475" s="128">
        <v>2000</v>
      </c>
      <c r="P475" s="128" t="s">
        <v>1072</v>
      </c>
      <c r="Q475" s="128" t="s">
        <v>1048</v>
      </c>
      <c r="R475" s="128">
        <v>75</v>
      </c>
      <c r="S475" s="133"/>
      <c r="T475" s="128" t="s">
        <v>390</v>
      </c>
      <c r="U475" s="128"/>
      <c r="V475" s="127"/>
    </row>
    <row r="476" ht="109" customHeight="1" spans="1:22">
      <c r="A476" s="116">
        <v>45</v>
      </c>
      <c r="B476" s="128" t="s">
        <v>1075</v>
      </c>
      <c r="C476" s="130" t="s">
        <v>1076</v>
      </c>
      <c r="D476" s="129" t="s">
        <v>1046</v>
      </c>
      <c r="E476" s="129" t="s">
        <v>1067</v>
      </c>
      <c r="F476" s="128">
        <v>14</v>
      </c>
      <c r="G476" s="128">
        <v>0</v>
      </c>
      <c r="H476" s="130">
        <f>F476+F477+F478+F479</f>
        <v>123</v>
      </c>
      <c r="I476" s="128">
        <v>1</v>
      </c>
      <c r="J476" s="130">
        <v>8</v>
      </c>
      <c r="K476" s="135">
        <v>0.195</v>
      </c>
      <c r="L476" s="136">
        <f>K476+K477+K478+K479</f>
        <v>1.1025</v>
      </c>
      <c r="M476" s="128">
        <v>4</v>
      </c>
      <c r="N476" s="128">
        <v>4</v>
      </c>
      <c r="O476" s="128">
        <v>1983</v>
      </c>
      <c r="P476" s="128" t="s">
        <v>37</v>
      </c>
      <c r="Q476" s="128" t="s">
        <v>1048</v>
      </c>
      <c r="R476" s="128">
        <v>97.5</v>
      </c>
      <c r="S476" s="130">
        <f>SUM(R476:R479)</f>
        <v>551.5</v>
      </c>
      <c r="T476" s="128" t="s">
        <v>390</v>
      </c>
      <c r="U476" s="128"/>
      <c r="V476" s="127"/>
    </row>
    <row r="477" ht="109" customHeight="1" spans="1:22">
      <c r="A477" s="116">
        <v>46</v>
      </c>
      <c r="B477" s="128" t="s">
        <v>1077</v>
      </c>
      <c r="C477" s="132"/>
      <c r="D477" s="129" t="s">
        <v>1046</v>
      </c>
      <c r="E477" s="129" t="s">
        <v>1067</v>
      </c>
      <c r="F477" s="128">
        <v>61</v>
      </c>
      <c r="G477" s="128">
        <v>0</v>
      </c>
      <c r="H477" s="132"/>
      <c r="I477" s="128">
        <v>3</v>
      </c>
      <c r="J477" s="132"/>
      <c r="K477" s="135">
        <v>0.4275</v>
      </c>
      <c r="L477" s="137"/>
      <c r="M477" s="128">
        <v>6</v>
      </c>
      <c r="N477" s="128">
        <v>6</v>
      </c>
      <c r="O477" s="128">
        <v>1996</v>
      </c>
      <c r="P477" s="128" t="s">
        <v>37</v>
      </c>
      <c r="Q477" s="128" t="s">
        <v>1048</v>
      </c>
      <c r="R477" s="128">
        <v>214</v>
      </c>
      <c r="S477" s="132"/>
      <c r="T477" s="128" t="s">
        <v>390</v>
      </c>
      <c r="U477" s="128"/>
      <c r="V477" s="127"/>
    </row>
    <row r="478" ht="109" customHeight="1" spans="1:22">
      <c r="A478" s="116">
        <v>47</v>
      </c>
      <c r="B478" s="128" t="s">
        <v>1078</v>
      </c>
      <c r="C478" s="132"/>
      <c r="D478" s="129" t="s">
        <v>1046</v>
      </c>
      <c r="E478" s="129" t="s">
        <v>1067</v>
      </c>
      <c r="F478" s="128">
        <v>24</v>
      </c>
      <c r="G478" s="128">
        <v>0</v>
      </c>
      <c r="H478" s="132"/>
      <c r="I478" s="128">
        <v>2</v>
      </c>
      <c r="J478" s="132"/>
      <c r="K478" s="135">
        <v>0.28</v>
      </c>
      <c r="L478" s="137"/>
      <c r="M478" s="128">
        <v>2</v>
      </c>
      <c r="N478" s="128">
        <v>2</v>
      </c>
      <c r="O478" s="128">
        <v>1996</v>
      </c>
      <c r="P478" s="128" t="s">
        <v>37</v>
      </c>
      <c r="Q478" s="128" t="s">
        <v>1048</v>
      </c>
      <c r="R478" s="128">
        <v>140</v>
      </c>
      <c r="S478" s="132"/>
      <c r="T478" s="128" t="s">
        <v>390</v>
      </c>
      <c r="U478" s="128"/>
      <c r="V478" s="127"/>
    </row>
    <row r="479" ht="109" customHeight="1" spans="1:22">
      <c r="A479" s="116">
        <v>48</v>
      </c>
      <c r="B479" s="128" t="s">
        <v>1079</v>
      </c>
      <c r="C479" s="133"/>
      <c r="D479" s="129" t="s">
        <v>1046</v>
      </c>
      <c r="E479" s="129" t="s">
        <v>1067</v>
      </c>
      <c r="F479" s="128">
        <v>24</v>
      </c>
      <c r="G479" s="128">
        <v>0</v>
      </c>
      <c r="H479" s="133"/>
      <c r="I479" s="128">
        <v>2</v>
      </c>
      <c r="J479" s="133"/>
      <c r="K479" s="135">
        <v>0.2</v>
      </c>
      <c r="L479" s="138"/>
      <c r="M479" s="128">
        <v>3</v>
      </c>
      <c r="N479" s="128">
        <v>3</v>
      </c>
      <c r="O479" s="128">
        <v>1992</v>
      </c>
      <c r="P479" s="128" t="s">
        <v>37</v>
      </c>
      <c r="Q479" s="128" t="s">
        <v>1048</v>
      </c>
      <c r="R479" s="128">
        <v>100</v>
      </c>
      <c r="S479" s="133"/>
      <c r="T479" s="128" t="s">
        <v>390</v>
      </c>
      <c r="U479" s="128"/>
      <c r="V479" s="127"/>
    </row>
    <row r="480" ht="109" customHeight="1" spans="1:22">
      <c r="A480" s="116">
        <v>49</v>
      </c>
      <c r="B480" s="128" t="s">
        <v>1080</v>
      </c>
      <c r="C480" s="130" t="s">
        <v>1081</v>
      </c>
      <c r="D480" s="129" t="s">
        <v>1046</v>
      </c>
      <c r="E480" s="129" t="s">
        <v>1067</v>
      </c>
      <c r="F480" s="128">
        <v>43</v>
      </c>
      <c r="G480" s="128">
        <v>0</v>
      </c>
      <c r="H480" s="130">
        <f>F480+F481+F482+F483+F484</f>
        <v>81</v>
      </c>
      <c r="I480" s="128">
        <v>3</v>
      </c>
      <c r="J480" s="130">
        <v>7</v>
      </c>
      <c r="K480" s="135">
        <v>0.342</v>
      </c>
      <c r="L480" s="136">
        <f>SUM(K480:K484)</f>
        <v>0.742</v>
      </c>
      <c r="M480" s="128">
        <v>5</v>
      </c>
      <c r="N480" s="128">
        <v>5</v>
      </c>
      <c r="O480" s="128">
        <v>1987</v>
      </c>
      <c r="P480" s="128" t="s">
        <v>37</v>
      </c>
      <c r="Q480" s="128" t="s">
        <v>1048</v>
      </c>
      <c r="R480" s="128">
        <v>171</v>
      </c>
      <c r="S480" s="130">
        <f>SUM(R480:R484)</f>
        <v>371</v>
      </c>
      <c r="T480" s="128" t="s">
        <v>390</v>
      </c>
      <c r="U480" s="128"/>
      <c r="V480" s="127"/>
    </row>
    <row r="481" ht="109" customHeight="1" spans="1:22">
      <c r="A481" s="116">
        <v>50</v>
      </c>
      <c r="B481" s="128" t="s">
        <v>1082</v>
      </c>
      <c r="C481" s="132"/>
      <c r="D481" s="129" t="s">
        <v>1046</v>
      </c>
      <c r="E481" s="129" t="s">
        <v>1067</v>
      </c>
      <c r="F481" s="128">
        <v>12</v>
      </c>
      <c r="G481" s="128">
        <v>0</v>
      </c>
      <c r="H481" s="132"/>
      <c r="I481" s="128">
        <v>1</v>
      </c>
      <c r="J481" s="132"/>
      <c r="K481" s="135">
        <v>0.072</v>
      </c>
      <c r="L481" s="137"/>
      <c r="M481" s="128">
        <v>2</v>
      </c>
      <c r="N481" s="128">
        <v>2</v>
      </c>
      <c r="O481" s="128">
        <v>1981</v>
      </c>
      <c r="P481" s="128" t="s">
        <v>37</v>
      </c>
      <c r="Q481" s="128" t="s">
        <v>1048</v>
      </c>
      <c r="R481" s="128">
        <v>36</v>
      </c>
      <c r="S481" s="132"/>
      <c r="T481" s="128" t="s">
        <v>390</v>
      </c>
      <c r="U481" s="128"/>
      <c r="V481" s="127"/>
    </row>
    <row r="482" ht="109" customHeight="1" spans="1:22">
      <c r="A482" s="116">
        <v>51</v>
      </c>
      <c r="B482" s="128" t="s">
        <v>1083</v>
      </c>
      <c r="C482" s="132"/>
      <c r="D482" s="129" t="s">
        <v>1046</v>
      </c>
      <c r="E482" s="129" t="s">
        <v>1067</v>
      </c>
      <c r="F482" s="128">
        <v>8</v>
      </c>
      <c r="G482" s="128">
        <v>0</v>
      </c>
      <c r="H482" s="132"/>
      <c r="I482" s="128">
        <v>1</v>
      </c>
      <c r="J482" s="132"/>
      <c r="K482" s="135">
        <v>0.058</v>
      </c>
      <c r="L482" s="137"/>
      <c r="M482" s="128">
        <v>1</v>
      </c>
      <c r="N482" s="128">
        <v>1</v>
      </c>
      <c r="O482" s="128">
        <v>1986</v>
      </c>
      <c r="P482" s="128" t="s">
        <v>37</v>
      </c>
      <c r="Q482" s="128" t="s">
        <v>1048</v>
      </c>
      <c r="R482" s="128">
        <v>29</v>
      </c>
      <c r="S482" s="132"/>
      <c r="T482" s="128" t="s">
        <v>390</v>
      </c>
      <c r="U482" s="128"/>
      <c r="V482" s="127"/>
    </row>
    <row r="483" ht="109" customHeight="1" spans="1:22">
      <c r="A483" s="116">
        <v>52</v>
      </c>
      <c r="B483" s="134" t="s">
        <v>1084</v>
      </c>
      <c r="C483" s="132"/>
      <c r="D483" s="134" t="s">
        <v>1046</v>
      </c>
      <c r="E483" s="134" t="s">
        <v>1067</v>
      </c>
      <c r="F483" s="134">
        <v>8</v>
      </c>
      <c r="G483" s="128">
        <v>0</v>
      </c>
      <c r="H483" s="132"/>
      <c r="I483" s="128">
        <v>1</v>
      </c>
      <c r="J483" s="132"/>
      <c r="K483" s="139">
        <v>0.12</v>
      </c>
      <c r="L483" s="137"/>
      <c r="M483" s="128">
        <v>1</v>
      </c>
      <c r="N483" s="128">
        <v>1</v>
      </c>
      <c r="O483" s="128">
        <v>2002</v>
      </c>
      <c r="P483" s="128" t="s">
        <v>37</v>
      </c>
      <c r="Q483" s="128" t="s">
        <v>1085</v>
      </c>
      <c r="R483" s="128">
        <v>60</v>
      </c>
      <c r="S483" s="132"/>
      <c r="T483" s="128" t="s">
        <v>390</v>
      </c>
      <c r="U483" s="128"/>
      <c r="V483" s="127"/>
    </row>
    <row r="484" ht="99" customHeight="1" spans="1:22">
      <c r="A484" s="116">
        <v>53</v>
      </c>
      <c r="B484" s="134" t="s">
        <v>1086</v>
      </c>
      <c r="C484" s="133"/>
      <c r="D484" s="134" t="s">
        <v>1046</v>
      </c>
      <c r="E484" s="134" t="s">
        <v>1067</v>
      </c>
      <c r="F484" s="134">
        <v>10</v>
      </c>
      <c r="G484" s="128">
        <v>0</v>
      </c>
      <c r="H484" s="133"/>
      <c r="I484" s="128">
        <v>1</v>
      </c>
      <c r="J484" s="133"/>
      <c r="K484" s="139">
        <v>0.15</v>
      </c>
      <c r="L484" s="138"/>
      <c r="M484" s="128">
        <v>2</v>
      </c>
      <c r="N484" s="128">
        <v>2</v>
      </c>
      <c r="O484" s="128">
        <v>2002</v>
      </c>
      <c r="P484" s="128" t="s">
        <v>61</v>
      </c>
      <c r="Q484" s="128" t="s">
        <v>1087</v>
      </c>
      <c r="R484" s="128">
        <v>75</v>
      </c>
      <c r="S484" s="133"/>
      <c r="T484" s="128" t="s">
        <v>390</v>
      </c>
      <c r="U484" s="128"/>
      <c r="V484" s="127"/>
    </row>
    <row r="485" ht="111" customHeight="1" spans="1:22">
      <c r="A485" s="116">
        <v>54</v>
      </c>
      <c r="B485" s="128" t="s">
        <v>779</v>
      </c>
      <c r="C485" s="128" t="s">
        <v>1088</v>
      </c>
      <c r="D485" s="129" t="s">
        <v>1046</v>
      </c>
      <c r="E485" s="129" t="s">
        <v>1067</v>
      </c>
      <c r="F485" s="128">
        <v>112</v>
      </c>
      <c r="G485" s="128">
        <v>0</v>
      </c>
      <c r="H485" s="128">
        <v>112</v>
      </c>
      <c r="I485" s="128">
        <v>3</v>
      </c>
      <c r="J485" s="128">
        <v>3</v>
      </c>
      <c r="K485" s="135">
        <v>1.27</v>
      </c>
      <c r="L485" s="135">
        <v>1.27</v>
      </c>
      <c r="M485" s="128">
        <v>8</v>
      </c>
      <c r="N485" s="128">
        <v>8</v>
      </c>
      <c r="O485" s="128">
        <v>1994</v>
      </c>
      <c r="P485" s="128" t="s">
        <v>37</v>
      </c>
      <c r="Q485" s="128" t="s">
        <v>1048</v>
      </c>
      <c r="R485" s="128">
        <v>635</v>
      </c>
      <c r="S485" s="128">
        <v>635</v>
      </c>
      <c r="T485" s="128" t="s">
        <v>390</v>
      </c>
      <c r="U485" s="128"/>
      <c r="V485" s="127"/>
    </row>
    <row r="486" ht="111" customHeight="1" spans="1:22">
      <c r="A486" s="116">
        <v>55</v>
      </c>
      <c r="B486" s="128" t="s">
        <v>210</v>
      </c>
      <c r="C486" s="128" t="s">
        <v>1089</v>
      </c>
      <c r="D486" s="129" t="s">
        <v>1046</v>
      </c>
      <c r="E486" s="128" t="s">
        <v>1090</v>
      </c>
      <c r="F486" s="128">
        <v>120</v>
      </c>
      <c r="G486" s="128">
        <v>0</v>
      </c>
      <c r="H486" s="128">
        <v>120</v>
      </c>
      <c r="I486" s="128">
        <v>12</v>
      </c>
      <c r="J486" s="128">
        <v>12</v>
      </c>
      <c r="K486" s="135">
        <v>1.04</v>
      </c>
      <c r="L486" s="135">
        <v>1.04</v>
      </c>
      <c r="M486" s="128">
        <v>8</v>
      </c>
      <c r="N486" s="128">
        <v>8</v>
      </c>
      <c r="O486" s="128">
        <v>1990</v>
      </c>
      <c r="P486" s="128" t="s">
        <v>37</v>
      </c>
      <c r="Q486" s="128" t="s">
        <v>1048</v>
      </c>
      <c r="R486" s="128">
        <v>520</v>
      </c>
      <c r="S486" s="128">
        <v>520</v>
      </c>
      <c r="T486" s="128" t="s">
        <v>390</v>
      </c>
      <c r="U486" s="128"/>
      <c r="V486" s="127"/>
    </row>
    <row r="487" ht="111" customHeight="1" spans="1:22">
      <c r="A487" s="116">
        <v>56</v>
      </c>
      <c r="B487" s="128" t="s">
        <v>1091</v>
      </c>
      <c r="C487" s="130" t="s">
        <v>1092</v>
      </c>
      <c r="D487" s="129" t="s">
        <v>1046</v>
      </c>
      <c r="E487" s="128" t="s">
        <v>1090</v>
      </c>
      <c r="F487" s="128">
        <v>28</v>
      </c>
      <c r="G487" s="128">
        <v>0</v>
      </c>
      <c r="H487" s="130">
        <f>F487+F488+F489</f>
        <v>92</v>
      </c>
      <c r="I487" s="128">
        <v>1</v>
      </c>
      <c r="J487" s="130">
        <v>4</v>
      </c>
      <c r="K487" s="135">
        <v>0.25</v>
      </c>
      <c r="L487" s="136">
        <f>SUM(K487:K489)</f>
        <v>0.845</v>
      </c>
      <c r="M487" s="128">
        <v>3</v>
      </c>
      <c r="N487" s="128">
        <v>3</v>
      </c>
      <c r="O487" s="128">
        <v>1990</v>
      </c>
      <c r="P487" s="128" t="s">
        <v>61</v>
      </c>
      <c r="Q487" s="128" t="s">
        <v>1048</v>
      </c>
      <c r="R487" s="128">
        <v>125</v>
      </c>
      <c r="S487" s="130">
        <f>SUM(R487:R489)</f>
        <v>422.5</v>
      </c>
      <c r="T487" s="128" t="s">
        <v>390</v>
      </c>
      <c r="U487" s="128"/>
      <c r="V487" s="127"/>
    </row>
    <row r="488" ht="111" customHeight="1" spans="1:22">
      <c r="A488" s="116">
        <v>57</v>
      </c>
      <c r="B488" s="128" t="s">
        <v>1093</v>
      </c>
      <c r="C488" s="132"/>
      <c r="D488" s="129" t="s">
        <v>1046</v>
      </c>
      <c r="E488" s="128" t="s">
        <v>1090</v>
      </c>
      <c r="F488" s="128">
        <v>57</v>
      </c>
      <c r="G488" s="128">
        <v>0</v>
      </c>
      <c r="H488" s="132"/>
      <c r="I488" s="128">
        <v>2</v>
      </c>
      <c r="J488" s="132"/>
      <c r="K488" s="135">
        <v>0.56</v>
      </c>
      <c r="L488" s="137"/>
      <c r="M488" s="128">
        <v>8</v>
      </c>
      <c r="N488" s="128">
        <v>8</v>
      </c>
      <c r="O488" s="128">
        <v>1990</v>
      </c>
      <c r="P488" s="128" t="s">
        <v>762</v>
      </c>
      <c r="Q488" s="128" t="s">
        <v>1048</v>
      </c>
      <c r="R488" s="128">
        <v>280</v>
      </c>
      <c r="S488" s="132"/>
      <c r="T488" s="128" t="s">
        <v>390</v>
      </c>
      <c r="U488" s="128"/>
      <c r="V488" s="127"/>
    </row>
    <row r="489" ht="111" customHeight="1" spans="1:22">
      <c r="A489" s="116">
        <v>58</v>
      </c>
      <c r="B489" s="128" t="s">
        <v>1094</v>
      </c>
      <c r="C489" s="133"/>
      <c r="D489" s="129" t="s">
        <v>1046</v>
      </c>
      <c r="E489" s="128" t="s">
        <v>1090</v>
      </c>
      <c r="F489" s="128">
        <v>7</v>
      </c>
      <c r="G489" s="128">
        <v>0</v>
      </c>
      <c r="H489" s="133"/>
      <c r="I489" s="128">
        <v>1</v>
      </c>
      <c r="J489" s="133"/>
      <c r="K489" s="135">
        <v>0.035</v>
      </c>
      <c r="L489" s="138"/>
      <c r="M489" s="128">
        <v>1</v>
      </c>
      <c r="N489" s="128">
        <v>1</v>
      </c>
      <c r="O489" s="128">
        <v>1980</v>
      </c>
      <c r="P489" s="128" t="s">
        <v>37</v>
      </c>
      <c r="Q489" s="128" t="s">
        <v>1048</v>
      </c>
      <c r="R489" s="128">
        <v>17.5</v>
      </c>
      <c r="S489" s="133"/>
      <c r="T489" s="128" t="s">
        <v>390</v>
      </c>
      <c r="U489" s="128"/>
      <c r="V489" s="127"/>
    </row>
    <row r="490" ht="111" customHeight="1" spans="1:22">
      <c r="A490" s="116">
        <v>59</v>
      </c>
      <c r="B490" s="128" t="s">
        <v>1095</v>
      </c>
      <c r="C490" s="130" t="s">
        <v>1096</v>
      </c>
      <c r="D490" s="129" t="s">
        <v>1046</v>
      </c>
      <c r="E490" s="128" t="s">
        <v>1090</v>
      </c>
      <c r="F490" s="128">
        <v>17</v>
      </c>
      <c r="G490" s="128">
        <v>0</v>
      </c>
      <c r="H490" s="130">
        <f>F490+F491+F492+F493</f>
        <v>134</v>
      </c>
      <c r="I490" s="128">
        <v>2</v>
      </c>
      <c r="J490" s="130">
        <v>6</v>
      </c>
      <c r="K490" s="135">
        <v>0.136</v>
      </c>
      <c r="L490" s="136">
        <f>SUM(K490:K493)</f>
        <v>1.092</v>
      </c>
      <c r="M490" s="128">
        <v>4</v>
      </c>
      <c r="N490" s="128">
        <v>4</v>
      </c>
      <c r="O490" s="128">
        <v>1990</v>
      </c>
      <c r="P490" s="128" t="s">
        <v>61</v>
      </c>
      <c r="Q490" s="128" t="s">
        <v>1048</v>
      </c>
      <c r="R490" s="128">
        <v>68</v>
      </c>
      <c r="S490" s="130">
        <f>SUM(R490:R493)</f>
        <v>546</v>
      </c>
      <c r="T490" s="128" t="s">
        <v>390</v>
      </c>
      <c r="U490" s="128"/>
      <c r="V490" s="127"/>
    </row>
    <row r="491" ht="111" customHeight="1" spans="1:22">
      <c r="A491" s="116">
        <v>60</v>
      </c>
      <c r="B491" s="128" t="s">
        <v>1097</v>
      </c>
      <c r="C491" s="132"/>
      <c r="D491" s="129" t="s">
        <v>1046</v>
      </c>
      <c r="E491" s="128" t="s">
        <v>1090</v>
      </c>
      <c r="F491" s="128">
        <v>20</v>
      </c>
      <c r="G491" s="128">
        <v>0</v>
      </c>
      <c r="H491" s="132"/>
      <c r="I491" s="128">
        <v>1</v>
      </c>
      <c r="J491" s="132"/>
      <c r="K491" s="135">
        <v>0.166</v>
      </c>
      <c r="L491" s="137"/>
      <c r="M491" s="128">
        <v>3</v>
      </c>
      <c r="N491" s="128">
        <v>3</v>
      </c>
      <c r="O491" s="128">
        <v>1990</v>
      </c>
      <c r="P491" s="128" t="s">
        <v>61</v>
      </c>
      <c r="Q491" s="128" t="s">
        <v>1048</v>
      </c>
      <c r="R491" s="128">
        <v>83</v>
      </c>
      <c r="S491" s="132"/>
      <c r="T491" s="128" t="s">
        <v>390</v>
      </c>
      <c r="U491" s="128"/>
      <c r="V491" s="127"/>
    </row>
    <row r="492" ht="126" customHeight="1" spans="1:22">
      <c r="A492" s="116">
        <v>61</v>
      </c>
      <c r="B492" s="128" t="s">
        <v>1098</v>
      </c>
      <c r="C492" s="132"/>
      <c r="D492" s="129" t="s">
        <v>1046</v>
      </c>
      <c r="E492" s="128" t="s">
        <v>1090</v>
      </c>
      <c r="F492" s="128">
        <v>25</v>
      </c>
      <c r="G492" s="128">
        <v>0</v>
      </c>
      <c r="H492" s="132"/>
      <c r="I492" s="128">
        <v>1</v>
      </c>
      <c r="J492" s="132"/>
      <c r="K492" s="135">
        <v>0.22</v>
      </c>
      <c r="L492" s="137"/>
      <c r="M492" s="128">
        <v>2</v>
      </c>
      <c r="N492" s="128">
        <v>2</v>
      </c>
      <c r="O492" s="128">
        <v>1990</v>
      </c>
      <c r="P492" s="128" t="s">
        <v>37</v>
      </c>
      <c r="Q492" s="128" t="s">
        <v>1099</v>
      </c>
      <c r="R492" s="128">
        <v>110</v>
      </c>
      <c r="S492" s="132"/>
      <c r="T492" s="128" t="s">
        <v>390</v>
      </c>
      <c r="U492" s="128"/>
      <c r="V492" s="127"/>
    </row>
    <row r="493" ht="132" customHeight="1" spans="1:22">
      <c r="A493" s="116">
        <v>62</v>
      </c>
      <c r="B493" s="128" t="s">
        <v>1100</v>
      </c>
      <c r="C493" s="133"/>
      <c r="D493" s="128" t="s">
        <v>1046</v>
      </c>
      <c r="E493" s="128" t="s">
        <v>1090</v>
      </c>
      <c r="F493" s="128">
        <v>72</v>
      </c>
      <c r="G493" s="128">
        <v>0</v>
      </c>
      <c r="H493" s="133"/>
      <c r="I493" s="128">
        <v>2</v>
      </c>
      <c r="J493" s="133"/>
      <c r="K493" s="135">
        <v>0.57</v>
      </c>
      <c r="L493" s="138"/>
      <c r="M493" s="128">
        <v>7</v>
      </c>
      <c r="N493" s="128">
        <v>7</v>
      </c>
      <c r="O493" s="128">
        <v>1985</v>
      </c>
      <c r="P493" s="128" t="s">
        <v>762</v>
      </c>
      <c r="Q493" s="128" t="s">
        <v>1101</v>
      </c>
      <c r="R493" s="128">
        <v>285</v>
      </c>
      <c r="S493" s="133"/>
      <c r="T493" s="128" t="s">
        <v>390</v>
      </c>
      <c r="U493" s="128"/>
      <c r="V493" s="127"/>
    </row>
    <row r="494" ht="127" customHeight="1" spans="1:22">
      <c r="A494" s="116">
        <v>63</v>
      </c>
      <c r="B494" s="128" t="s">
        <v>1102</v>
      </c>
      <c r="C494" s="130" t="s">
        <v>1103</v>
      </c>
      <c r="D494" s="129" t="s">
        <v>1046</v>
      </c>
      <c r="E494" s="128" t="s">
        <v>1090</v>
      </c>
      <c r="F494" s="128">
        <v>9</v>
      </c>
      <c r="G494" s="128">
        <v>0</v>
      </c>
      <c r="H494" s="130">
        <f>F494+F495+F496+F497+F498+F499</f>
        <v>151</v>
      </c>
      <c r="I494" s="128">
        <v>1</v>
      </c>
      <c r="J494" s="130">
        <v>24</v>
      </c>
      <c r="K494" s="135">
        <v>0.144</v>
      </c>
      <c r="L494" s="136">
        <f>SUM(K494:K499)</f>
        <v>1.439</v>
      </c>
      <c r="M494" s="128">
        <v>3</v>
      </c>
      <c r="N494" s="128">
        <v>3</v>
      </c>
      <c r="O494" s="128">
        <v>1998</v>
      </c>
      <c r="P494" s="128" t="s">
        <v>61</v>
      </c>
      <c r="Q494" s="128" t="s">
        <v>1099</v>
      </c>
      <c r="R494" s="128">
        <v>72</v>
      </c>
      <c r="S494" s="130">
        <f>SUM(R494:R499)</f>
        <v>719.5</v>
      </c>
      <c r="T494" s="128" t="s">
        <v>390</v>
      </c>
      <c r="U494" s="128"/>
      <c r="V494" s="127"/>
    </row>
    <row r="495" ht="112" customHeight="1" spans="1:22">
      <c r="A495" s="116">
        <v>64</v>
      </c>
      <c r="B495" s="128" t="s">
        <v>1104</v>
      </c>
      <c r="C495" s="132"/>
      <c r="D495" s="129" t="s">
        <v>1046</v>
      </c>
      <c r="E495" s="128" t="s">
        <v>1090</v>
      </c>
      <c r="F495" s="128">
        <v>6</v>
      </c>
      <c r="G495" s="128">
        <v>0</v>
      </c>
      <c r="H495" s="132"/>
      <c r="I495" s="128">
        <v>1</v>
      </c>
      <c r="J495" s="132"/>
      <c r="K495" s="135">
        <v>0.139</v>
      </c>
      <c r="L495" s="137"/>
      <c r="M495" s="128">
        <v>1</v>
      </c>
      <c r="N495" s="128">
        <v>1</v>
      </c>
      <c r="O495" s="128">
        <v>1998</v>
      </c>
      <c r="P495" s="128" t="s">
        <v>61</v>
      </c>
      <c r="Q495" s="128" t="s">
        <v>1048</v>
      </c>
      <c r="R495" s="128">
        <v>69.5</v>
      </c>
      <c r="S495" s="132"/>
      <c r="T495" s="128" t="s">
        <v>390</v>
      </c>
      <c r="U495" s="128"/>
      <c r="V495" s="127"/>
    </row>
    <row r="496" ht="109" customHeight="1" spans="1:22">
      <c r="A496" s="116">
        <v>65</v>
      </c>
      <c r="B496" s="128" t="s">
        <v>1105</v>
      </c>
      <c r="C496" s="132"/>
      <c r="D496" s="129" t="s">
        <v>1046</v>
      </c>
      <c r="E496" s="128" t="s">
        <v>1090</v>
      </c>
      <c r="F496" s="128">
        <v>11</v>
      </c>
      <c r="G496" s="128">
        <v>0</v>
      </c>
      <c r="H496" s="132"/>
      <c r="I496" s="128">
        <v>1</v>
      </c>
      <c r="J496" s="132"/>
      <c r="K496" s="135">
        <v>0.144</v>
      </c>
      <c r="L496" s="137"/>
      <c r="M496" s="128">
        <v>1</v>
      </c>
      <c r="N496" s="128">
        <v>1</v>
      </c>
      <c r="O496" s="128">
        <v>1998</v>
      </c>
      <c r="P496" s="128" t="s">
        <v>61</v>
      </c>
      <c r="Q496" s="128" t="s">
        <v>1048</v>
      </c>
      <c r="R496" s="128">
        <v>72</v>
      </c>
      <c r="S496" s="132"/>
      <c r="T496" s="128" t="s">
        <v>390</v>
      </c>
      <c r="U496" s="128"/>
      <c r="V496" s="127"/>
    </row>
    <row r="497" ht="108" customHeight="1" spans="1:22">
      <c r="A497" s="116">
        <v>66</v>
      </c>
      <c r="B497" s="128" t="s">
        <v>1106</v>
      </c>
      <c r="C497" s="132"/>
      <c r="D497" s="128" t="s">
        <v>1046</v>
      </c>
      <c r="E497" s="128" t="s">
        <v>1090</v>
      </c>
      <c r="F497" s="128">
        <v>26</v>
      </c>
      <c r="G497" s="128">
        <v>0</v>
      </c>
      <c r="H497" s="132"/>
      <c r="I497" s="128">
        <v>8</v>
      </c>
      <c r="J497" s="132"/>
      <c r="K497" s="135">
        <v>0.22</v>
      </c>
      <c r="L497" s="137"/>
      <c r="M497" s="128">
        <v>0</v>
      </c>
      <c r="N497" s="128">
        <v>0</v>
      </c>
      <c r="O497" s="128">
        <v>1999</v>
      </c>
      <c r="P497" s="128" t="s">
        <v>37</v>
      </c>
      <c r="Q497" s="128" t="s">
        <v>1056</v>
      </c>
      <c r="R497" s="128">
        <v>110</v>
      </c>
      <c r="S497" s="132"/>
      <c r="T497" s="128" t="s">
        <v>390</v>
      </c>
      <c r="U497" s="128"/>
      <c r="V497" s="127"/>
    </row>
    <row r="498" ht="109" customHeight="1" spans="1:22">
      <c r="A498" s="116">
        <v>67</v>
      </c>
      <c r="B498" s="128" t="s">
        <v>1107</v>
      </c>
      <c r="C498" s="132"/>
      <c r="D498" s="129" t="s">
        <v>1046</v>
      </c>
      <c r="E498" s="129" t="s">
        <v>1090</v>
      </c>
      <c r="F498" s="128">
        <v>82</v>
      </c>
      <c r="G498" s="128">
        <v>0</v>
      </c>
      <c r="H498" s="132"/>
      <c r="I498" s="128">
        <v>10</v>
      </c>
      <c r="J498" s="132"/>
      <c r="K498" s="135">
        <v>0.512</v>
      </c>
      <c r="L498" s="137"/>
      <c r="M498" s="128">
        <v>2</v>
      </c>
      <c r="N498" s="128">
        <v>2</v>
      </c>
      <c r="O498" s="128">
        <v>1976</v>
      </c>
      <c r="P498" s="128" t="s">
        <v>37</v>
      </c>
      <c r="Q498" s="128" t="s">
        <v>1108</v>
      </c>
      <c r="R498" s="128">
        <v>256</v>
      </c>
      <c r="S498" s="132"/>
      <c r="T498" s="128" t="s">
        <v>390</v>
      </c>
      <c r="U498" s="128"/>
      <c r="V498" s="127"/>
    </row>
    <row r="499" ht="109" customHeight="1" spans="1:22">
      <c r="A499" s="116">
        <v>68</v>
      </c>
      <c r="B499" s="128" t="s">
        <v>1109</v>
      </c>
      <c r="C499" s="133"/>
      <c r="D499" s="129" t="s">
        <v>1046</v>
      </c>
      <c r="E499" s="129" t="s">
        <v>1090</v>
      </c>
      <c r="F499" s="128">
        <v>17</v>
      </c>
      <c r="G499" s="128">
        <v>0</v>
      </c>
      <c r="H499" s="133"/>
      <c r="I499" s="128">
        <v>3</v>
      </c>
      <c r="J499" s="133"/>
      <c r="K499" s="135">
        <v>0.28</v>
      </c>
      <c r="L499" s="138"/>
      <c r="M499" s="128">
        <v>0</v>
      </c>
      <c r="N499" s="128">
        <v>0</v>
      </c>
      <c r="O499" s="128">
        <v>1977</v>
      </c>
      <c r="P499" s="128" t="s">
        <v>37</v>
      </c>
      <c r="Q499" s="128" t="s">
        <v>1108</v>
      </c>
      <c r="R499" s="128">
        <v>140</v>
      </c>
      <c r="S499" s="133"/>
      <c r="T499" s="128" t="s">
        <v>390</v>
      </c>
      <c r="U499" s="128"/>
      <c r="V499" s="127"/>
    </row>
    <row r="500" ht="127" customHeight="1" spans="1:22">
      <c r="A500" s="116">
        <v>69</v>
      </c>
      <c r="B500" s="129" t="s">
        <v>1110</v>
      </c>
      <c r="C500" s="128" t="s">
        <v>1111</v>
      </c>
      <c r="D500" s="129" t="s">
        <v>1046</v>
      </c>
      <c r="E500" s="128" t="s">
        <v>1112</v>
      </c>
      <c r="F500" s="128">
        <v>28</v>
      </c>
      <c r="G500" s="128">
        <v>0</v>
      </c>
      <c r="H500" s="128">
        <v>28</v>
      </c>
      <c r="I500" s="128">
        <v>3</v>
      </c>
      <c r="J500" s="128">
        <v>3</v>
      </c>
      <c r="K500" s="135">
        <v>0.27</v>
      </c>
      <c r="L500" s="135">
        <v>0.27</v>
      </c>
      <c r="M500" s="128">
        <v>7</v>
      </c>
      <c r="N500" s="128">
        <v>7</v>
      </c>
      <c r="O500" s="128">
        <v>1997</v>
      </c>
      <c r="P500" s="128" t="s">
        <v>37</v>
      </c>
      <c r="Q500" s="128" t="s">
        <v>1099</v>
      </c>
      <c r="R500" s="128">
        <v>135</v>
      </c>
      <c r="S500" s="128">
        <v>135</v>
      </c>
      <c r="T500" s="128" t="s">
        <v>390</v>
      </c>
      <c r="U500" s="128"/>
      <c r="V500" s="127"/>
    </row>
    <row r="501" ht="127" customHeight="1" spans="1:22">
      <c r="A501" s="116">
        <v>70</v>
      </c>
      <c r="B501" s="128" t="s">
        <v>1113</v>
      </c>
      <c r="C501" s="128" t="s">
        <v>1114</v>
      </c>
      <c r="D501" s="129" t="s">
        <v>1046</v>
      </c>
      <c r="E501" s="128" t="s">
        <v>1112</v>
      </c>
      <c r="F501" s="128">
        <v>40</v>
      </c>
      <c r="G501" s="128">
        <v>0</v>
      </c>
      <c r="H501" s="128">
        <v>40</v>
      </c>
      <c r="I501" s="128">
        <v>2</v>
      </c>
      <c r="J501" s="128">
        <v>2</v>
      </c>
      <c r="K501" s="135">
        <v>0.38</v>
      </c>
      <c r="L501" s="135">
        <v>0.38</v>
      </c>
      <c r="M501" s="128">
        <v>5</v>
      </c>
      <c r="N501" s="128">
        <v>5</v>
      </c>
      <c r="O501" s="128">
        <v>1999</v>
      </c>
      <c r="P501" s="128" t="s">
        <v>37</v>
      </c>
      <c r="Q501" s="128" t="s">
        <v>1048</v>
      </c>
      <c r="R501" s="128">
        <v>190</v>
      </c>
      <c r="S501" s="128">
        <v>190</v>
      </c>
      <c r="T501" s="128" t="s">
        <v>390</v>
      </c>
      <c r="U501" s="128"/>
      <c r="V501" s="127"/>
    </row>
    <row r="502" ht="111" customHeight="1" spans="1:22">
      <c r="A502" s="116">
        <v>71</v>
      </c>
      <c r="B502" s="128" t="s">
        <v>1115</v>
      </c>
      <c r="C502" s="128" t="s">
        <v>1116</v>
      </c>
      <c r="D502" s="129" t="s">
        <v>1046</v>
      </c>
      <c r="E502" s="128" t="s">
        <v>1112</v>
      </c>
      <c r="F502" s="128">
        <v>70</v>
      </c>
      <c r="G502" s="128">
        <v>0</v>
      </c>
      <c r="H502" s="128">
        <v>70</v>
      </c>
      <c r="I502" s="128">
        <v>3</v>
      </c>
      <c r="J502" s="128">
        <v>3</v>
      </c>
      <c r="K502" s="135">
        <v>1.3</v>
      </c>
      <c r="L502" s="135">
        <v>1.3</v>
      </c>
      <c r="M502" s="128">
        <v>10</v>
      </c>
      <c r="N502" s="128">
        <v>10</v>
      </c>
      <c r="O502" s="128">
        <v>2005</v>
      </c>
      <c r="P502" s="128" t="s">
        <v>61</v>
      </c>
      <c r="Q502" s="128" t="s">
        <v>1048</v>
      </c>
      <c r="R502" s="128">
        <v>650</v>
      </c>
      <c r="S502" s="128">
        <v>650</v>
      </c>
      <c r="T502" s="128" t="s">
        <v>42</v>
      </c>
      <c r="U502" s="128"/>
      <c r="V502" s="127"/>
    </row>
    <row r="503" ht="105" customHeight="1" spans="1:22">
      <c r="A503" s="116">
        <v>72</v>
      </c>
      <c r="B503" s="128" t="s">
        <v>1117</v>
      </c>
      <c r="C503" s="128" t="s">
        <v>1118</v>
      </c>
      <c r="D503" s="129" t="s">
        <v>1046</v>
      </c>
      <c r="E503" s="128" t="s">
        <v>1112</v>
      </c>
      <c r="F503" s="128">
        <v>21</v>
      </c>
      <c r="G503" s="128">
        <v>0</v>
      </c>
      <c r="H503" s="128">
        <v>21</v>
      </c>
      <c r="I503" s="128">
        <v>2</v>
      </c>
      <c r="J503" s="128">
        <v>2</v>
      </c>
      <c r="K503" s="135">
        <v>0.26</v>
      </c>
      <c r="L503" s="135">
        <v>0.26</v>
      </c>
      <c r="M503" s="128">
        <v>3</v>
      </c>
      <c r="N503" s="128">
        <v>3</v>
      </c>
      <c r="O503" s="128">
        <v>1994</v>
      </c>
      <c r="P503" s="128" t="s">
        <v>37</v>
      </c>
      <c r="Q503" s="128" t="s">
        <v>1048</v>
      </c>
      <c r="R503" s="128">
        <v>130</v>
      </c>
      <c r="S503" s="128">
        <v>130</v>
      </c>
      <c r="T503" s="128" t="s">
        <v>390</v>
      </c>
      <c r="U503" s="128"/>
      <c r="V503" s="127"/>
    </row>
    <row r="504" ht="109" customHeight="1" spans="1:22">
      <c r="A504" s="116">
        <v>73</v>
      </c>
      <c r="B504" s="128" t="s">
        <v>1119</v>
      </c>
      <c r="C504" s="128" t="s">
        <v>1120</v>
      </c>
      <c r="D504" s="129" t="s">
        <v>1046</v>
      </c>
      <c r="E504" s="129" t="s">
        <v>1121</v>
      </c>
      <c r="F504" s="128">
        <v>58</v>
      </c>
      <c r="G504" s="128">
        <v>0</v>
      </c>
      <c r="H504" s="128">
        <v>58</v>
      </c>
      <c r="I504" s="128">
        <v>4</v>
      </c>
      <c r="J504" s="128">
        <v>4</v>
      </c>
      <c r="K504" s="135">
        <v>0.94</v>
      </c>
      <c r="L504" s="135">
        <v>0.94</v>
      </c>
      <c r="M504" s="128">
        <v>10</v>
      </c>
      <c r="N504" s="128">
        <v>10</v>
      </c>
      <c r="O504" s="128">
        <v>2005</v>
      </c>
      <c r="P504" s="128" t="s">
        <v>61</v>
      </c>
      <c r="Q504" s="128" t="s">
        <v>1048</v>
      </c>
      <c r="R504" s="128">
        <v>470</v>
      </c>
      <c r="S504" s="128">
        <v>470</v>
      </c>
      <c r="T504" s="128" t="s">
        <v>42</v>
      </c>
      <c r="U504" s="128"/>
      <c r="V504" s="127"/>
    </row>
    <row r="505" ht="109" customHeight="1" spans="1:22">
      <c r="A505" s="116">
        <v>74</v>
      </c>
      <c r="B505" s="128" t="s">
        <v>1122</v>
      </c>
      <c r="C505" s="130" t="s">
        <v>1123</v>
      </c>
      <c r="D505" s="129" t="s">
        <v>1046</v>
      </c>
      <c r="E505" s="129" t="s">
        <v>1121</v>
      </c>
      <c r="F505" s="128">
        <v>20</v>
      </c>
      <c r="G505" s="128">
        <v>0</v>
      </c>
      <c r="H505" s="130">
        <v>36</v>
      </c>
      <c r="I505" s="128">
        <v>1</v>
      </c>
      <c r="J505" s="130">
        <v>2</v>
      </c>
      <c r="K505" s="135">
        <v>0.08</v>
      </c>
      <c r="L505" s="136">
        <v>0.16</v>
      </c>
      <c r="M505" s="128">
        <v>2</v>
      </c>
      <c r="N505" s="128">
        <v>2</v>
      </c>
      <c r="O505" s="128">
        <v>1990</v>
      </c>
      <c r="P505" s="128" t="s">
        <v>61</v>
      </c>
      <c r="Q505" s="128" t="s">
        <v>1048</v>
      </c>
      <c r="R505" s="128">
        <v>40</v>
      </c>
      <c r="S505" s="130">
        <v>80</v>
      </c>
      <c r="T505" s="128" t="s">
        <v>390</v>
      </c>
      <c r="U505" s="128"/>
      <c r="V505" s="127"/>
    </row>
    <row r="506" ht="109" customHeight="1" spans="1:22">
      <c r="A506" s="116">
        <v>75</v>
      </c>
      <c r="B506" s="128" t="s">
        <v>1124</v>
      </c>
      <c r="C506" s="133"/>
      <c r="D506" s="129" t="s">
        <v>1046</v>
      </c>
      <c r="E506" s="129" t="s">
        <v>1121</v>
      </c>
      <c r="F506" s="128">
        <v>16</v>
      </c>
      <c r="G506" s="128">
        <v>0</v>
      </c>
      <c r="H506" s="133"/>
      <c r="I506" s="128">
        <v>1</v>
      </c>
      <c r="J506" s="133"/>
      <c r="K506" s="135">
        <v>0.08</v>
      </c>
      <c r="L506" s="138"/>
      <c r="M506" s="128">
        <v>5</v>
      </c>
      <c r="N506" s="128">
        <v>5</v>
      </c>
      <c r="O506" s="128">
        <v>1995</v>
      </c>
      <c r="P506" s="128" t="s">
        <v>37</v>
      </c>
      <c r="Q506" s="128" t="s">
        <v>1048</v>
      </c>
      <c r="R506" s="128">
        <v>40</v>
      </c>
      <c r="S506" s="133"/>
      <c r="T506" s="128" t="s">
        <v>390</v>
      </c>
      <c r="U506" s="128"/>
      <c r="V506" s="127"/>
    </row>
    <row r="507" ht="127" customHeight="1" spans="1:22">
      <c r="A507" s="116">
        <v>76</v>
      </c>
      <c r="B507" s="14" t="s">
        <v>1125</v>
      </c>
      <c r="C507" s="14" t="s">
        <v>1126</v>
      </c>
      <c r="D507" s="14" t="s">
        <v>1127</v>
      </c>
      <c r="E507" s="14" t="s">
        <v>1128</v>
      </c>
      <c r="F507" s="44">
        <v>47</v>
      </c>
      <c r="G507" s="14">
        <v>0</v>
      </c>
      <c r="H507" s="44">
        <v>47</v>
      </c>
      <c r="I507" s="44">
        <v>4</v>
      </c>
      <c r="J507" s="44">
        <v>4</v>
      </c>
      <c r="K507" s="19">
        <v>0.5</v>
      </c>
      <c r="L507" s="19">
        <v>0.5</v>
      </c>
      <c r="M507" s="44">
        <v>8</v>
      </c>
      <c r="N507" s="44">
        <v>8</v>
      </c>
      <c r="O507" s="14">
        <v>1997</v>
      </c>
      <c r="P507" s="14" t="s">
        <v>37</v>
      </c>
      <c r="Q507" s="14" t="s">
        <v>1129</v>
      </c>
      <c r="R507" s="44">
        <v>250</v>
      </c>
      <c r="S507" s="44">
        <v>250</v>
      </c>
      <c r="T507" s="14" t="s">
        <v>42</v>
      </c>
      <c r="U507" s="14"/>
      <c r="V507" s="127"/>
    </row>
    <row r="508" ht="114" customHeight="1" spans="1:22">
      <c r="A508" s="116">
        <v>77</v>
      </c>
      <c r="B508" s="14" t="s">
        <v>1051</v>
      </c>
      <c r="C508" s="14" t="s">
        <v>1130</v>
      </c>
      <c r="D508" s="14" t="s">
        <v>1127</v>
      </c>
      <c r="E508" s="14" t="s">
        <v>1128</v>
      </c>
      <c r="F508" s="44">
        <v>55</v>
      </c>
      <c r="G508" s="14">
        <v>0</v>
      </c>
      <c r="H508" s="44">
        <v>55</v>
      </c>
      <c r="I508" s="44">
        <v>3</v>
      </c>
      <c r="J508" s="44">
        <v>3</v>
      </c>
      <c r="K508" s="19">
        <v>0.7</v>
      </c>
      <c r="L508" s="19">
        <v>0.7</v>
      </c>
      <c r="M508" s="44">
        <v>6</v>
      </c>
      <c r="N508" s="44">
        <v>6</v>
      </c>
      <c r="O508" s="14">
        <v>1996</v>
      </c>
      <c r="P508" s="14" t="s">
        <v>37</v>
      </c>
      <c r="Q508" s="14" t="s">
        <v>1129</v>
      </c>
      <c r="R508" s="44">
        <v>300</v>
      </c>
      <c r="S508" s="44">
        <v>300</v>
      </c>
      <c r="T508" s="14" t="s">
        <v>42</v>
      </c>
      <c r="U508" s="14"/>
      <c r="V508" s="127"/>
    </row>
    <row r="509" ht="114" customHeight="1" spans="1:22">
      <c r="A509" s="116">
        <v>78</v>
      </c>
      <c r="B509" s="14" t="s">
        <v>1131</v>
      </c>
      <c r="C509" s="14" t="s">
        <v>1132</v>
      </c>
      <c r="D509" s="14" t="s">
        <v>1127</v>
      </c>
      <c r="E509" s="14" t="s">
        <v>1128</v>
      </c>
      <c r="F509" s="44">
        <v>20</v>
      </c>
      <c r="G509" s="14">
        <v>0</v>
      </c>
      <c r="H509" s="44">
        <v>20</v>
      </c>
      <c r="I509" s="44">
        <v>1</v>
      </c>
      <c r="J509" s="44">
        <v>1</v>
      </c>
      <c r="K509" s="19">
        <v>0.3</v>
      </c>
      <c r="L509" s="19">
        <v>0.3</v>
      </c>
      <c r="M509" s="44">
        <v>2</v>
      </c>
      <c r="N509" s="44">
        <v>2</v>
      </c>
      <c r="O509" s="14">
        <v>2005</v>
      </c>
      <c r="P509" s="14" t="s">
        <v>37</v>
      </c>
      <c r="Q509" s="14" t="s">
        <v>1129</v>
      </c>
      <c r="R509" s="44">
        <v>120</v>
      </c>
      <c r="S509" s="44">
        <v>120</v>
      </c>
      <c r="T509" s="14" t="s">
        <v>42</v>
      </c>
      <c r="U509" s="14"/>
      <c r="V509" s="127"/>
    </row>
    <row r="510" ht="114" customHeight="1" spans="1:22">
      <c r="A510" s="116">
        <v>79</v>
      </c>
      <c r="B510" s="14" t="s">
        <v>1133</v>
      </c>
      <c r="C510" s="14" t="s">
        <v>1134</v>
      </c>
      <c r="D510" s="14" t="s">
        <v>1127</v>
      </c>
      <c r="E510" s="14" t="s">
        <v>1128</v>
      </c>
      <c r="F510" s="44">
        <v>88</v>
      </c>
      <c r="G510" s="14">
        <v>0</v>
      </c>
      <c r="H510" s="44">
        <v>88</v>
      </c>
      <c r="I510" s="44">
        <v>4</v>
      </c>
      <c r="J510" s="44">
        <v>4</v>
      </c>
      <c r="K510" s="19">
        <v>0.9</v>
      </c>
      <c r="L510" s="19">
        <v>0.9</v>
      </c>
      <c r="M510" s="44">
        <v>8</v>
      </c>
      <c r="N510" s="44">
        <v>8</v>
      </c>
      <c r="O510" s="14">
        <v>2004</v>
      </c>
      <c r="P510" s="14" t="s">
        <v>61</v>
      </c>
      <c r="Q510" s="14" t="s">
        <v>1129</v>
      </c>
      <c r="R510" s="44">
        <v>400</v>
      </c>
      <c r="S510" s="44">
        <v>400</v>
      </c>
      <c r="T510" s="14" t="s">
        <v>42</v>
      </c>
      <c r="U510" s="14"/>
      <c r="V510" s="127"/>
    </row>
    <row r="511" ht="114" customHeight="1" spans="1:22">
      <c r="A511" s="116">
        <v>80</v>
      </c>
      <c r="B511" s="14" t="s">
        <v>1135</v>
      </c>
      <c r="C511" s="14" t="s">
        <v>1136</v>
      </c>
      <c r="D511" s="14" t="s">
        <v>1127</v>
      </c>
      <c r="E511" s="14" t="s">
        <v>1137</v>
      </c>
      <c r="F511" s="44">
        <v>244</v>
      </c>
      <c r="G511" s="14">
        <v>0</v>
      </c>
      <c r="H511" s="44">
        <v>244</v>
      </c>
      <c r="I511" s="44">
        <v>5</v>
      </c>
      <c r="J511" s="44">
        <v>5</v>
      </c>
      <c r="K511" s="19">
        <v>2.7</v>
      </c>
      <c r="L511" s="19">
        <v>2.7</v>
      </c>
      <c r="M511" s="44">
        <v>10</v>
      </c>
      <c r="N511" s="44">
        <v>10</v>
      </c>
      <c r="O511" s="14">
        <v>1996</v>
      </c>
      <c r="P511" s="14" t="s">
        <v>37</v>
      </c>
      <c r="Q511" s="14" t="s">
        <v>1129</v>
      </c>
      <c r="R511" s="44">
        <v>1000</v>
      </c>
      <c r="S511" s="44">
        <v>1000</v>
      </c>
      <c r="T511" s="14" t="s">
        <v>42</v>
      </c>
      <c r="U511" s="14"/>
      <c r="V511" s="127"/>
    </row>
    <row r="512" ht="114" customHeight="1" spans="1:22">
      <c r="A512" s="116">
        <v>81</v>
      </c>
      <c r="B512" s="14" t="s">
        <v>1138</v>
      </c>
      <c r="C512" s="14" t="s">
        <v>1139</v>
      </c>
      <c r="D512" s="14" t="s">
        <v>1127</v>
      </c>
      <c r="E512" s="14" t="s">
        <v>1140</v>
      </c>
      <c r="F512" s="44">
        <v>32</v>
      </c>
      <c r="G512" s="14">
        <v>0</v>
      </c>
      <c r="H512" s="44">
        <v>32</v>
      </c>
      <c r="I512" s="44">
        <v>2</v>
      </c>
      <c r="J512" s="44">
        <v>2</v>
      </c>
      <c r="K512" s="19">
        <v>0.3</v>
      </c>
      <c r="L512" s="19">
        <v>0.3</v>
      </c>
      <c r="M512" s="44">
        <v>4</v>
      </c>
      <c r="N512" s="44">
        <v>4</v>
      </c>
      <c r="O512" s="14">
        <v>1990</v>
      </c>
      <c r="P512" s="14" t="s">
        <v>37</v>
      </c>
      <c r="Q512" s="14" t="s">
        <v>1129</v>
      </c>
      <c r="R512" s="44">
        <v>120</v>
      </c>
      <c r="S512" s="44">
        <v>120</v>
      </c>
      <c r="T512" s="14" t="s">
        <v>42</v>
      </c>
      <c r="U512" s="14"/>
      <c r="V512" s="127"/>
    </row>
    <row r="513" ht="114" customHeight="1" spans="1:22">
      <c r="A513" s="116">
        <v>82</v>
      </c>
      <c r="B513" s="14" t="s">
        <v>1141</v>
      </c>
      <c r="C513" s="14" t="s">
        <v>1142</v>
      </c>
      <c r="D513" s="14" t="s">
        <v>1127</v>
      </c>
      <c r="E513" s="14" t="s">
        <v>1143</v>
      </c>
      <c r="F513" s="44">
        <v>108</v>
      </c>
      <c r="G513" s="14">
        <v>0</v>
      </c>
      <c r="H513" s="44">
        <v>108</v>
      </c>
      <c r="I513" s="44">
        <v>6</v>
      </c>
      <c r="J513" s="44">
        <v>6</v>
      </c>
      <c r="K513" s="19">
        <v>0.8</v>
      </c>
      <c r="L513" s="149">
        <v>0.8</v>
      </c>
      <c r="M513" s="44">
        <v>12</v>
      </c>
      <c r="N513" s="44">
        <v>12</v>
      </c>
      <c r="O513" s="14">
        <v>1994</v>
      </c>
      <c r="P513" s="14" t="s">
        <v>37</v>
      </c>
      <c r="Q513" s="14" t="s">
        <v>1129</v>
      </c>
      <c r="R513" s="44">
        <v>600</v>
      </c>
      <c r="S513" s="44">
        <v>600</v>
      </c>
      <c r="T513" s="14" t="s">
        <v>42</v>
      </c>
      <c r="U513" s="14"/>
      <c r="V513" s="127"/>
    </row>
    <row r="514" ht="114" customHeight="1" spans="1:22">
      <c r="A514" s="116">
        <v>83</v>
      </c>
      <c r="B514" s="14" t="s">
        <v>1144</v>
      </c>
      <c r="C514" s="14" t="s">
        <v>1145</v>
      </c>
      <c r="D514" s="14" t="s">
        <v>1127</v>
      </c>
      <c r="E514" s="14" t="s">
        <v>1143</v>
      </c>
      <c r="F514" s="44">
        <v>69</v>
      </c>
      <c r="G514" s="14">
        <v>0</v>
      </c>
      <c r="H514" s="44">
        <v>69</v>
      </c>
      <c r="I514" s="44">
        <v>3</v>
      </c>
      <c r="J514" s="44">
        <v>3</v>
      </c>
      <c r="K514" s="19">
        <v>0.5</v>
      </c>
      <c r="L514" s="19">
        <v>0.5</v>
      </c>
      <c r="M514" s="44">
        <v>6</v>
      </c>
      <c r="N514" s="44">
        <v>6</v>
      </c>
      <c r="O514" s="14">
        <v>1991</v>
      </c>
      <c r="P514" s="14" t="s">
        <v>37</v>
      </c>
      <c r="Q514" s="14" t="s">
        <v>1129</v>
      </c>
      <c r="R514" s="44">
        <v>200</v>
      </c>
      <c r="S514" s="44">
        <v>200</v>
      </c>
      <c r="T514" s="14" t="s">
        <v>42</v>
      </c>
      <c r="U514" s="14"/>
      <c r="V514" s="127"/>
    </row>
    <row r="515" ht="168" customHeight="1" spans="1:22">
      <c r="A515" s="116">
        <v>84</v>
      </c>
      <c r="B515" s="140" t="s">
        <v>1146</v>
      </c>
      <c r="C515" s="140" t="s">
        <v>1147</v>
      </c>
      <c r="D515" s="140" t="s">
        <v>1148</v>
      </c>
      <c r="E515" s="140" t="s">
        <v>1149</v>
      </c>
      <c r="F515" s="141">
        <v>16</v>
      </c>
      <c r="G515" s="142">
        <v>0</v>
      </c>
      <c r="H515" s="142">
        <v>552</v>
      </c>
      <c r="I515" s="141">
        <v>1</v>
      </c>
      <c r="J515" s="142">
        <v>30</v>
      </c>
      <c r="K515" s="150">
        <v>0.1</v>
      </c>
      <c r="L515" s="142">
        <v>4.61</v>
      </c>
      <c r="M515" s="141">
        <v>1</v>
      </c>
      <c r="N515" s="141">
        <v>1</v>
      </c>
      <c r="O515" s="151">
        <v>1982</v>
      </c>
      <c r="P515" s="140" t="s">
        <v>37</v>
      </c>
      <c r="Q515" s="140" t="s">
        <v>1150</v>
      </c>
      <c r="R515" s="141">
        <v>50</v>
      </c>
      <c r="S515" s="142">
        <v>2040</v>
      </c>
      <c r="T515" s="140" t="s">
        <v>42</v>
      </c>
      <c r="U515" s="143"/>
      <c r="V515" s="127"/>
    </row>
    <row r="516" ht="169" customHeight="1" spans="1:22">
      <c r="A516" s="116">
        <v>85</v>
      </c>
      <c r="B516" s="140" t="s">
        <v>1151</v>
      </c>
      <c r="C516" s="143"/>
      <c r="D516" s="140" t="s">
        <v>1148</v>
      </c>
      <c r="E516" s="140" t="s">
        <v>1149</v>
      </c>
      <c r="F516" s="141">
        <v>16</v>
      </c>
      <c r="G516" s="144"/>
      <c r="H516" s="144"/>
      <c r="I516" s="141">
        <v>2</v>
      </c>
      <c r="J516" s="144"/>
      <c r="K516" s="150">
        <v>0.2</v>
      </c>
      <c r="L516" s="144"/>
      <c r="M516" s="141">
        <v>1</v>
      </c>
      <c r="N516" s="141">
        <v>1</v>
      </c>
      <c r="O516" s="151">
        <v>1990</v>
      </c>
      <c r="P516" s="140" t="s">
        <v>37</v>
      </c>
      <c r="Q516" s="140" t="s">
        <v>1150</v>
      </c>
      <c r="R516" s="141">
        <v>90</v>
      </c>
      <c r="S516" s="144"/>
      <c r="T516" s="140" t="s">
        <v>42</v>
      </c>
      <c r="U516" s="143"/>
      <c r="V516" s="127"/>
    </row>
    <row r="517" ht="166" customHeight="1" spans="1:22">
      <c r="A517" s="116">
        <v>86</v>
      </c>
      <c r="B517" s="140" t="s">
        <v>1152</v>
      </c>
      <c r="C517" s="143"/>
      <c r="D517" s="140" t="s">
        <v>1148</v>
      </c>
      <c r="E517" s="140" t="s">
        <v>1149</v>
      </c>
      <c r="F517" s="141">
        <v>34</v>
      </c>
      <c r="G517" s="144"/>
      <c r="H517" s="144"/>
      <c r="I517" s="141">
        <v>3</v>
      </c>
      <c r="J517" s="144"/>
      <c r="K517" s="150">
        <v>0.34</v>
      </c>
      <c r="L517" s="144"/>
      <c r="M517" s="141">
        <v>3</v>
      </c>
      <c r="N517" s="141">
        <v>3</v>
      </c>
      <c r="O517" s="151">
        <v>1987</v>
      </c>
      <c r="P517" s="140" t="s">
        <v>37</v>
      </c>
      <c r="Q517" s="140" t="s">
        <v>1150</v>
      </c>
      <c r="R517" s="141">
        <v>150</v>
      </c>
      <c r="S517" s="144"/>
      <c r="T517" s="140" t="s">
        <v>42</v>
      </c>
      <c r="U517" s="143"/>
      <c r="V517" s="127"/>
    </row>
    <row r="518" ht="166" customHeight="1" spans="1:22">
      <c r="A518" s="116">
        <v>87</v>
      </c>
      <c r="B518" s="140" t="s">
        <v>1153</v>
      </c>
      <c r="C518" s="143"/>
      <c r="D518" s="140" t="s">
        <v>1148</v>
      </c>
      <c r="E518" s="140" t="s">
        <v>1149</v>
      </c>
      <c r="F518" s="141">
        <v>12</v>
      </c>
      <c r="G518" s="144"/>
      <c r="H518" s="144"/>
      <c r="I518" s="141">
        <v>1</v>
      </c>
      <c r="J518" s="144"/>
      <c r="K518" s="150">
        <v>0.1</v>
      </c>
      <c r="L518" s="144"/>
      <c r="M518" s="141">
        <v>1</v>
      </c>
      <c r="N518" s="141">
        <v>1</v>
      </c>
      <c r="O518" s="151">
        <v>1990</v>
      </c>
      <c r="P518" s="140" t="s">
        <v>37</v>
      </c>
      <c r="Q518" s="140" t="s">
        <v>1150</v>
      </c>
      <c r="R518" s="141">
        <v>40</v>
      </c>
      <c r="S518" s="144"/>
      <c r="T518" s="140" t="s">
        <v>42</v>
      </c>
      <c r="U518" s="143"/>
      <c r="V518" s="127"/>
    </row>
    <row r="519" ht="150" customHeight="1" spans="1:22">
      <c r="A519" s="116">
        <v>88</v>
      </c>
      <c r="B519" s="140" t="s">
        <v>1154</v>
      </c>
      <c r="C519" s="143"/>
      <c r="D519" s="140" t="s">
        <v>1148</v>
      </c>
      <c r="E519" s="140" t="s">
        <v>1149</v>
      </c>
      <c r="F519" s="141">
        <v>20</v>
      </c>
      <c r="G519" s="144"/>
      <c r="H519" s="144"/>
      <c r="I519" s="141">
        <v>1</v>
      </c>
      <c r="J519" s="144"/>
      <c r="K519" s="150">
        <v>0.18</v>
      </c>
      <c r="L519" s="144"/>
      <c r="M519" s="141">
        <v>2</v>
      </c>
      <c r="N519" s="141">
        <v>2</v>
      </c>
      <c r="O519" s="151">
        <v>2000</v>
      </c>
      <c r="P519" s="140" t="s">
        <v>37</v>
      </c>
      <c r="Q519" s="140" t="s">
        <v>1155</v>
      </c>
      <c r="R519" s="141">
        <v>70</v>
      </c>
      <c r="S519" s="144"/>
      <c r="T519" s="140" t="s">
        <v>42</v>
      </c>
      <c r="U519" s="143"/>
      <c r="V519" s="127"/>
    </row>
    <row r="520" ht="150" customHeight="1" spans="1:22">
      <c r="A520" s="116">
        <v>89</v>
      </c>
      <c r="B520" s="140" t="s">
        <v>1156</v>
      </c>
      <c r="C520" s="143"/>
      <c r="D520" s="140" t="s">
        <v>1148</v>
      </c>
      <c r="E520" s="140" t="s">
        <v>1149</v>
      </c>
      <c r="F520" s="141">
        <v>15</v>
      </c>
      <c r="G520" s="144"/>
      <c r="H520" s="144"/>
      <c r="I520" s="141">
        <v>1</v>
      </c>
      <c r="J520" s="144"/>
      <c r="K520" s="150">
        <v>0.11</v>
      </c>
      <c r="L520" s="144"/>
      <c r="M520" s="141">
        <v>1</v>
      </c>
      <c r="N520" s="141">
        <v>1</v>
      </c>
      <c r="O520" s="151">
        <v>1986</v>
      </c>
      <c r="P520" s="140" t="s">
        <v>37</v>
      </c>
      <c r="Q520" s="140" t="s">
        <v>1155</v>
      </c>
      <c r="R520" s="141">
        <v>50</v>
      </c>
      <c r="S520" s="144"/>
      <c r="T520" s="140" t="s">
        <v>42</v>
      </c>
      <c r="U520" s="143"/>
      <c r="V520" s="127"/>
    </row>
    <row r="521" ht="150" customHeight="1" spans="1:22">
      <c r="A521" s="116">
        <v>90</v>
      </c>
      <c r="B521" s="140" t="s">
        <v>1157</v>
      </c>
      <c r="C521" s="143"/>
      <c r="D521" s="140" t="s">
        <v>1148</v>
      </c>
      <c r="E521" s="140" t="s">
        <v>1149</v>
      </c>
      <c r="F521" s="141">
        <v>24</v>
      </c>
      <c r="G521" s="144"/>
      <c r="H521" s="144"/>
      <c r="I521" s="141">
        <v>1</v>
      </c>
      <c r="J521" s="144"/>
      <c r="K521" s="150">
        <v>0.11</v>
      </c>
      <c r="L521" s="144"/>
      <c r="M521" s="141">
        <v>2</v>
      </c>
      <c r="N521" s="141">
        <v>2</v>
      </c>
      <c r="O521" s="151">
        <v>1989</v>
      </c>
      <c r="P521" s="140" t="s">
        <v>37</v>
      </c>
      <c r="Q521" s="140" t="s">
        <v>1155</v>
      </c>
      <c r="R521" s="141">
        <v>50</v>
      </c>
      <c r="S521" s="144"/>
      <c r="T521" s="140" t="s">
        <v>42</v>
      </c>
      <c r="U521" s="143"/>
      <c r="V521" s="127"/>
    </row>
    <row r="522" ht="150" customHeight="1" spans="1:22">
      <c r="A522" s="116">
        <v>91</v>
      </c>
      <c r="B522" s="140" t="s">
        <v>1158</v>
      </c>
      <c r="C522" s="143"/>
      <c r="D522" s="140" t="s">
        <v>1148</v>
      </c>
      <c r="E522" s="140" t="s">
        <v>1149</v>
      </c>
      <c r="F522" s="141">
        <v>3</v>
      </c>
      <c r="G522" s="144"/>
      <c r="H522" s="144"/>
      <c r="I522" s="141">
        <v>3</v>
      </c>
      <c r="J522" s="144"/>
      <c r="K522" s="150">
        <v>0.61</v>
      </c>
      <c r="L522" s="144"/>
      <c r="M522" s="141">
        <v>1</v>
      </c>
      <c r="N522" s="141">
        <v>1</v>
      </c>
      <c r="O522" s="151">
        <v>1979</v>
      </c>
      <c r="P522" s="140" t="s">
        <v>37</v>
      </c>
      <c r="Q522" s="140" t="s">
        <v>1155</v>
      </c>
      <c r="R522" s="141">
        <v>280</v>
      </c>
      <c r="S522" s="144"/>
      <c r="T522" s="140" t="s">
        <v>42</v>
      </c>
      <c r="U522" s="143"/>
      <c r="V522" s="127"/>
    </row>
    <row r="523" ht="150" customHeight="1" spans="1:22">
      <c r="A523" s="116">
        <v>92</v>
      </c>
      <c r="B523" s="140" t="s">
        <v>1159</v>
      </c>
      <c r="C523" s="143"/>
      <c r="D523" s="140" t="s">
        <v>1148</v>
      </c>
      <c r="E523" s="140" t="s">
        <v>1149</v>
      </c>
      <c r="F523" s="141">
        <v>45</v>
      </c>
      <c r="G523" s="144"/>
      <c r="H523" s="144"/>
      <c r="I523" s="141">
        <v>3</v>
      </c>
      <c r="J523" s="144"/>
      <c r="K523" s="150">
        <v>0.15</v>
      </c>
      <c r="L523" s="144"/>
      <c r="M523" s="141">
        <v>4</v>
      </c>
      <c r="N523" s="141">
        <v>4</v>
      </c>
      <c r="O523" s="151">
        <v>1986</v>
      </c>
      <c r="P523" s="140" t="s">
        <v>37</v>
      </c>
      <c r="Q523" s="140" t="s">
        <v>1155</v>
      </c>
      <c r="R523" s="141">
        <v>60</v>
      </c>
      <c r="S523" s="144"/>
      <c r="T523" s="140" t="s">
        <v>42</v>
      </c>
      <c r="U523" s="143"/>
      <c r="V523" s="127"/>
    </row>
    <row r="524" ht="150" customHeight="1" spans="1:22">
      <c r="A524" s="116">
        <v>93</v>
      </c>
      <c r="B524" s="140" t="s">
        <v>1160</v>
      </c>
      <c r="C524" s="143"/>
      <c r="D524" s="140" t="s">
        <v>1148</v>
      </c>
      <c r="E524" s="140" t="s">
        <v>1149</v>
      </c>
      <c r="F524" s="141">
        <v>28</v>
      </c>
      <c r="G524" s="144"/>
      <c r="H524" s="144"/>
      <c r="I524" s="141">
        <v>1</v>
      </c>
      <c r="J524" s="144"/>
      <c r="K524" s="150">
        <v>0.15</v>
      </c>
      <c r="L524" s="144"/>
      <c r="M524" s="141">
        <v>3</v>
      </c>
      <c r="N524" s="141">
        <v>3</v>
      </c>
      <c r="O524" s="151">
        <v>1987</v>
      </c>
      <c r="P524" s="140" t="s">
        <v>37</v>
      </c>
      <c r="Q524" s="140" t="s">
        <v>1155</v>
      </c>
      <c r="R524" s="141">
        <v>60</v>
      </c>
      <c r="S524" s="144"/>
      <c r="T524" s="140" t="s">
        <v>42</v>
      </c>
      <c r="U524" s="143"/>
      <c r="V524" s="127"/>
    </row>
    <row r="525" ht="150" customHeight="1" spans="1:22">
      <c r="A525" s="116">
        <v>94</v>
      </c>
      <c r="B525" s="140" t="s">
        <v>1161</v>
      </c>
      <c r="C525" s="143"/>
      <c r="D525" s="140" t="s">
        <v>1148</v>
      </c>
      <c r="E525" s="140" t="s">
        <v>1149</v>
      </c>
      <c r="F525" s="141">
        <v>62</v>
      </c>
      <c r="G525" s="144"/>
      <c r="H525" s="144"/>
      <c r="I525" s="141">
        <v>3</v>
      </c>
      <c r="J525" s="144"/>
      <c r="K525" s="150">
        <v>0.6</v>
      </c>
      <c r="L525" s="144"/>
      <c r="M525" s="141">
        <v>5</v>
      </c>
      <c r="N525" s="141">
        <v>5</v>
      </c>
      <c r="O525" s="151">
        <v>1995</v>
      </c>
      <c r="P525" s="140" t="s">
        <v>37</v>
      </c>
      <c r="Q525" s="140" t="s">
        <v>1155</v>
      </c>
      <c r="R525" s="141">
        <v>280</v>
      </c>
      <c r="S525" s="144"/>
      <c r="T525" s="140" t="s">
        <v>42</v>
      </c>
      <c r="U525" s="143"/>
      <c r="V525" s="127"/>
    </row>
    <row r="526" ht="150" customHeight="1" spans="1:22">
      <c r="A526" s="116">
        <v>95</v>
      </c>
      <c r="B526" s="140" t="s">
        <v>1162</v>
      </c>
      <c r="C526" s="143"/>
      <c r="D526" s="140" t="s">
        <v>1148</v>
      </c>
      <c r="E526" s="140" t="s">
        <v>1149</v>
      </c>
      <c r="F526" s="141">
        <v>74</v>
      </c>
      <c r="G526" s="144"/>
      <c r="H526" s="144"/>
      <c r="I526" s="141">
        <v>3</v>
      </c>
      <c r="J526" s="144"/>
      <c r="K526" s="150">
        <v>0.15</v>
      </c>
      <c r="L526" s="144"/>
      <c r="M526" s="141">
        <v>6</v>
      </c>
      <c r="N526" s="141">
        <v>6</v>
      </c>
      <c r="O526" s="151">
        <v>1997</v>
      </c>
      <c r="P526" s="140" t="s">
        <v>37</v>
      </c>
      <c r="Q526" s="140" t="s">
        <v>1155</v>
      </c>
      <c r="R526" s="141">
        <v>60</v>
      </c>
      <c r="S526" s="144"/>
      <c r="T526" s="140" t="s">
        <v>42</v>
      </c>
      <c r="U526" s="143"/>
      <c r="V526" s="127"/>
    </row>
    <row r="527" ht="150" customHeight="1" spans="1:22">
      <c r="A527" s="116">
        <v>96</v>
      </c>
      <c r="B527" s="140" t="s">
        <v>1163</v>
      </c>
      <c r="C527" s="143"/>
      <c r="D527" s="140" t="s">
        <v>1148</v>
      </c>
      <c r="E527" s="140" t="s">
        <v>1149</v>
      </c>
      <c r="F527" s="141">
        <v>10</v>
      </c>
      <c r="G527" s="144"/>
      <c r="H527" s="144"/>
      <c r="I527" s="141">
        <v>1</v>
      </c>
      <c r="J527" s="144"/>
      <c r="K527" s="150">
        <v>0.1</v>
      </c>
      <c r="L527" s="144"/>
      <c r="M527" s="141">
        <v>1</v>
      </c>
      <c r="N527" s="141">
        <v>1</v>
      </c>
      <c r="O527" s="151">
        <v>1988</v>
      </c>
      <c r="P527" s="140" t="s">
        <v>37</v>
      </c>
      <c r="Q527" s="140" t="s">
        <v>1155</v>
      </c>
      <c r="R527" s="141">
        <v>40</v>
      </c>
      <c r="S527" s="144"/>
      <c r="T527" s="140" t="s">
        <v>42</v>
      </c>
      <c r="U527" s="143"/>
      <c r="V527" s="127"/>
    </row>
    <row r="528" ht="150" customHeight="1" spans="1:22">
      <c r="A528" s="116">
        <v>97</v>
      </c>
      <c r="B528" s="140" t="s">
        <v>1164</v>
      </c>
      <c r="C528" s="143"/>
      <c r="D528" s="140" t="s">
        <v>1148</v>
      </c>
      <c r="E528" s="140" t="s">
        <v>1149</v>
      </c>
      <c r="F528" s="141">
        <v>36</v>
      </c>
      <c r="G528" s="144"/>
      <c r="H528" s="144"/>
      <c r="I528" s="141">
        <v>1</v>
      </c>
      <c r="J528" s="144"/>
      <c r="K528" s="150">
        <v>0.25</v>
      </c>
      <c r="L528" s="144"/>
      <c r="M528" s="141">
        <v>3</v>
      </c>
      <c r="N528" s="141">
        <v>3</v>
      </c>
      <c r="O528" s="151">
        <v>1988</v>
      </c>
      <c r="P528" s="140" t="s">
        <v>37</v>
      </c>
      <c r="Q528" s="140" t="s">
        <v>1155</v>
      </c>
      <c r="R528" s="141">
        <v>150</v>
      </c>
      <c r="S528" s="144"/>
      <c r="T528" s="140" t="s">
        <v>42</v>
      </c>
      <c r="U528" s="143"/>
      <c r="V528" s="127"/>
    </row>
    <row r="529" ht="150" customHeight="1" spans="1:22">
      <c r="A529" s="116">
        <v>98</v>
      </c>
      <c r="B529" s="140" t="s">
        <v>1165</v>
      </c>
      <c r="C529" s="143"/>
      <c r="D529" s="140" t="s">
        <v>1148</v>
      </c>
      <c r="E529" s="140" t="s">
        <v>1149</v>
      </c>
      <c r="F529" s="141">
        <v>24</v>
      </c>
      <c r="G529" s="144"/>
      <c r="H529" s="144"/>
      <c r="I529" s="141">
        <v>1</v>
      </c>
      <c r="J529" s="144"/>
      <c r="K529" s="150">
        <v>0.18</v>
      </c>
      <c r="L529" s="144"/>
      <c r="M529" s="141">
        <v>2</v>
      </c>
      <c r="N529" s="141">
        <v>2</v>
      </c>
      <c r="O529" s="151">
        <v>1988</v>
      </c>
      <c r="P529" s="140" t="s">
        <v>61</v>
      </c>
      <c r="Q529" s="140" t="s">
        <v>1155</v>
      </c>
      <c r="R529" s="141">
        <v>80</v>
      </c>
      <c r="S529" s="144"/>
      <c r="T529" s="140" t="s">
        <v>42</v>
      </c>
      <c r="U529" s="143"/>
      <c r="V529" s="127"/>
    </row>
    <row r="530" ht="150" customHeight="1" spans="1:22">
      <c r="A530" s="116">
        <v>99</v>
      </c>
      <c r="B530" s="140" t="s">
        <v>1166</v>
      </c>
      <c r="C530" s="143"/>
      <c r="D530" s="140" t="s">
        <v>1148</v>
      </c>
      <c r="E530" s="140" t="s">
        <v>1149</v>
      </c>
      <c r="F530" s="141">
        <v>31</v>
      </c>
      <c r="G530" s="144"/>
      <c r="H530" s="144"/>
      <c r="I530" s="141">
        <v>1</v>
      </c>
      <c r="J530" s="144"/>
      <c r="K530" s="150">
        <v>0.3</v>
      </c>
      <c r="L530" s="144"/>
      <c r="M530" s="141">
        <v>3</v>
      </c>
      <c r="N530" s="141">
        <v>3</v>
      </c>
      <c r="O530" s="151">
        <v>1995</v>
      </c>
      <c r="P530" s="140" t="s">
        <v>37</v>
      </c>
      <c r="Q530" s="140" t="s">
        <v>1155</v>
      </c>
      <c r="R530" s="141">
        <v>120</v>
      </c>
      <c r="S530" s="144"/>
      <c r="T530" s="140" t="s">
        <v>42</v>
      </c>
      <c r="U530" s="143"/>
      <c r="V530" s="127"/>
    </row>
    <row r="531" ht="150" customHeight="1" spans="1:22">
      <c r="A531" s="116">
        <v>100</v>
      </c>
      <c r="B531" s="140" t="s">
        <v>1167</v>
      </c>
      <c r="C531" s="143"/>
      <c r="D531" s="140" t="s">
        <v>1148</v>
      </c>
      <c r="E531" s="140" t="s">
        <v>1149</v>
      </c>
      <c r="F531" s="141">
        <v>48</v>
      </c>
      <c r="G531" s="144"/>
      <c r="H531" s="144"/>
      <c r="I531" s="141">
        <v>1</v>
      </c>
      <c r="J531" s="144"/>
      <c r="K531" s="150">
        <v>0.48</v>
      </c>
      <c r="L531" s="144"/>
      <c r="M531" s="141">
        <v>4</v>
      </c>
      <c r="N531" s="141">
        <v>4</v>
      </c>
      <c r="O531" s="151">
        <v>1998</v>
      </c>
      <c r="P531" s="140" t="s">
        <v>61</v>
      </c>
      <c r="Q531" s="140" t="s">
        <v>1155</v>
      </c>
      <c r="R531" s="141">
        <v>190</v>
      </c>
      <c r="S531" s="144"/>
      <c r="T531" s="140" t="s">
        <v>42</v>
      </c>
      <c r="U531" s="143"/>
      <c r="V531" s="127"/>
    </row>
    <row r="532" ht="150" customHeight="1" spans="1:22">
      <c r="A532" s="116">
        <v>101</v>
      </c>
      <c r="B532" s="140" t="s">
        <v>1168</v>
      </c>
      <c r="C532" s="143"/>
      <c r="D532" s="140" t="s">
        <v>1148</v>
      </c>
      <c r="E532" s="140" t="s">
        <v>1149</v>
      </c>
      <c r="F532" s="141">
        <v>54</v>
      </c>
      <c r="G532" s="145"/>
      <c r="H532" s="145"/>
      <c r="I532" s="141">
        <v>2</v>
      </c>
      <c r="J532" s="145"/>
      <c r="K532" s="150">
        <v>0.5</v>
      </c>
      <c r="L532" s="145"/>
      <c r="M532" s="141">
        <v>5</v>
      </c>
      <c r="N532" s="141">
        <v>5</v>
      </c>
      <c r="O532" s="151">
        <v>1980</v>
      </c>
      <c r="P532" s="140" t="s">
        <v>37</v>
      </c>
      <c r="Q532" s="140" t="s">
        <v>1155</v>
      </c>
      <c r="R532" s="141">
        <v>220</v>
      </c>
      <c r="S532" s="145"/>
      <c r="T532" s="140" t="s">
        <v>42</v>
      </c>
      <c r="U532" s="143"/>
      <c r="V532" s="127"/>
    </row>
    <row r="533" ht="150" customHeight="1" spans="1:22">
      <c r="A533" s="116">
        <v>102</v>
      </c>
      <c r="B533" s="140" t="s">
        <v>1169</v>
      </c>
      <c r="C533" s="146" t="s">
        <v>1170</v>
      </c>
      <c r="D533" s="140" t="s">
        <v>1148</v>
      </c>
      <c r="E533" s="140" t="s">
        <v>1171</v>
      </c>
      <c r="F533" s="141">
        <v>140</v>
      </c>
      <c r="G533" s="142">
        <v>0</v>
      </c>
      <c r="H533" s="142">
        <v>1151</v>
      </c>
      <c r="I533" s="141">
        <v>6</v>
      </c>
      <c r="J533" s="142">
        <v>58</v>
      </c>
      <c r="K533" s="150">
        <v>1.25</v>
      </c>
      <c r="L533" s="142">
        <v>12.64</v>
      </c>
      <c r="M533" s="141">
        <v>12</v>
      </c>
      <c r="N533" s="141">
        <v>12</v>
      </c>
      <c r="O533" s="151">
        <v>1991</v>
      </c>
      <c r="P533" s="140" t="s">
        <v>37</v>
      </c>
      <c r="Q533" s="140" t="s">
        <v>1155</v>
      </c>
      <c r="R533" s="141">
        <v>600</v>
      </c>
      <c r="S533" s="153">
        <v>5723</v>
      </c>
      <c r="T533" s="140" t="s">
        <v>42</v>
      </c>
      <c r="U533" s="143"/>
      <c r="V533" s="127"/>
    </row>
    <row r="534" ht="150" customHeight="1" spans="1:22">
      <c r="A534" s="116">
        <v>103</v>
      </c>
      <c r="B534" s="140" t="s">
        <v>1172</v>
      </c>
      <c r="C534" s="144"/>
      <c r="D534" s="140" t="s">
        <v>1148</v>
      </c>
      <c r="E534" s="140" t="s">
        <v>1171</v>
      </c>
      <c r="F534" s="141">
        <v>79</v>
      </c>
      <c r="G534" s="144"/>
      <c r="H534" s="144"/>
      <c r="I534" s="141">
        <v>5</v>
      </c>
      <c r="J534" s="144"/>
      <c r="K534" s="150">
        <v>0.71</v>
      </c>
      <c r="L534" s="144"/>
      <c r="M534" s="141">
        <v>7</v>
      </c>
      <c r="N534" s="141">
        <v>7</v>
      </c>
      <c r="O534" s="151">
        <v>1997</v>
      </c>
      <c r="P534" s="140" t="s">
        <v>37</v>
      </c>
      <c r="Q534" s="140" t="s">
        <v>1155</v>
      </c>
      <c r="R534" s="141">
        <v>420</v>
      </c>
      <c r="S534" s="154"/>
      <c r="T534" s="140" t="s">
        <v>42</v>
      </c>
      <c r="U534" s="143"/>
      <c r="V534" s="127"/>
    </row>
    <row r="535" ht="150" customHeight="1" spans="1:22">
      <c r="A535" s="116">
        <v>104</v>
      </c>
      <c r="B535" s="140" t="s">
        <v>215</v>
      </c>
      <c r="C535" s="144"/>
      <c r="D535" s="140" t="s">
        <v>1148</v>
      </c>
      <c r="E535" s="140" t="s">
        <v>1171</v>
      </c>
      <c r="F535" s="141">
        <v>20</v>
      </c>
      <c r="G535" s="144"/>
      <c r="H535" s="144"/>
      <c r="I535" s="141">
        <v>1</v>
      </c>
      <c r="J535" s="144"/>
      <c r="K535" s="150">
        <v>0.36</v>
      </c>
      <c r="L535" s="144"/>
      <c r="M535" s="141">
        <v>2</v>
      </c>
      <c r="N535" s="141">
        <v>2</v>
      </c>
      <c r="O535" s="151">
        <v>1995</v>
      </c>
      <c r="P535" s="140" t="s">
        <v>37</v>
      </c>
      <c r="Q535" s="140" t="s">
        <v>1155</v>
      </c>
      <c r="R535" s="141">
        <v>160</v>
      </c>
      <c r="S535" s="154"/>
      <c r="T535" s="140" t="s">
        <v>42</v>
      </c>
      <c r="U535" s="143"/>
      <c r="V535" s="127"/>
    </row>
    <row r="536" ht="150" customHeight="1" spans="1:22">
      <c r="A536" s="116">
        <v>105</v>
      </c>
      <c r="B536" s="140" t="s">
        <v>1173</v>
      </c>
      <c r="C536" s="144"/>
      <c r="D536" s="140" t="s">
        <v>1148</v>
      </c>
      <c r="E536" s="140" t="s">
        <v>1171</v>
      </c>
      <c r="F536" s="141">
        <v>36</v>
      </c>
      <c r="G536" s="144"/>
      <c r="H536" s="144"/>
      <c r="I536" s="141">
        <v>1</v>
      </c>
      <c r="J536" s="144"/>
      <c r="K536" s="150">
        <v>0.46</v>
      </c>
      <c r="L536" s="144"/>
      <c r="M536" s="141">
        <v>3</v>
      </c>
      <c r="N536" s="141">
        <v>3</v>
      </c>
      <c r="O536" s="151">
        <v>2000</v>
      </c>
      <c r="P536" s="140" t="s">
        <v>37</v>
      </c>
      <c r="Q536" s="140" t="s">
        <v>1155</v>
      </c>
      <c r="R536" s="141">
        <v>190</v>
      </c>
      <c r="S536" s="154"/>
      <c r="T536" s="140" t="s">
        <v>42</v>
      </c>
      <c r="U536" s="143"/>
      <c r="V536" s="127"/>
    </row>
    <row r="537" ht="150" customHeight="1" spans="1:22">
      <c r="A537" s="116">
        <v>106</v>
      </c>
      <c r="B537" s="140" t="s">
        <v>1174</v>
      </c>
      <c r="C537" s="144"/>
      <c r="D537" s="140" t="s">
        <v>1148</v>
      </c>
      <c r="E537" s="140" t="s">
        <v>1171</v>
      </c>
      <c r="F537" s="141">
        <v>40</v>
      </c>
      <c r="G537" s="144"/>
      <c r="H537" s="144"/>
      <c r="I537" s="141">
        <v>1</v>
      </c>
      <c r="J537" s="144"/>
      <c r="K537" s="150">
        <v>0.52</v>
      </c>
      <c r="L537" s="144"/>
      <c r="M537" s="141">
        <v>4</v>
      </c>
      <c r="N537" s="141">
        <v>4</v>
      </c>
      <c r="O537" s="151">
        <v>1999</v>
      </c>
      <c r="P537" s="140" t="s">
        <v>37</v>
      </c>
      <c r="Q537" s="140" t="s">
        <v>1155</v>
      </c>
      <c r="R537" s="141">
        <v>250</v>
      </c>
      <c r="S537" s="154"/>
      <c r="T537" s="140" t="s">
        <v>42</v>
      </c>
      <c r="U537" s="143"/>
      <c r="V537" s="127"/>
    </row>
    <row r="538" ht="150" customHeight="1" spans="1:22">
      <c r="A538" s="116">
        <v>107</v>
      </c>
      <c r="B538" s="140" t="s">
        <v>1175</v>
      </c>
      <c r="C538" s="144"/>
      <c r="D538" s="140" t="s">
        <v>1148</v>
      </c>
      <c r="E538" s="140" t="s">
        <v>1171</v>
      </c>
      <c r="F538" s="141">
        <v>98</v>
      </c>
      <c r="G538" s="144"/>
      <c r="H538" s="144"/>
      <c r="I538" s="141">
        <v>4</v>
      </c>
      <c r="J538" s="144"/>
      <c r="K538" s="150">
        <v>1.2</v>
      </c>
      <c r="L538" s="144"/>
      <c r="M538" s="141">
        <v>8</v>
      </c>
      <c r="N538" s="141">
        <v>8</v>
      </c>
      <c r="O538" s="151">
        <v>1996</v>
      </c>
      <c r="P538" s="140" t="s">
        <v>37</v>
      </c>
      <c r="Q538" s="140" t="s">
        <v>1155</v>
      </c>
      <c r="R538" s="141">
        <v>550</v>
      </c>
      <c r="S538" s="154"/>
      <c r="T538" s="140" t="s">
        <v>42</v>
      </c>
      <c r="U538" s="143"/>
      <c r="V538" s="127"/>
    </row>
    <row r="539" ht="150" customHeight="1" spans="1:22">
      <c r="A539" s="116">
        <v>108</v>
      </c>
      <c r="B539" s="140" t="s">
        <v>1176</v>
      </c>
      <c r="C539" s="144"/>
      <c r="D539" s="140" t="s">
        <v>1148</v>
      </c>
      <c r="E539" s="140" t="s">
        <v>1171</v>
      </c>
      <c r="F539" s="141">
        <v>10</v>
      </c>
      <c r="G539" s="144"/>
      <c r="H539" s="144"/>
      <c r="I539" s="141">
        <v>1</v>
      </c>
      <c r="J539" s="144"/>
      <c r="K539" s="150">
        <v>0.12</v>
      </c>
      <c r="L539" s="144"/>
      <c r="M539" s="141">
        <v>1</v>
      </c>
      <c r="N539" s="141">
        <v>1</v>
      </c>
      <c r="O539" s="151">
        <v>1996</v>
      </c>
      <c r="P539" s="140" t="s">
        <v>37</v>
      </c>
      <c r="Q539" s="140" t="s">
        <v>1155</v>
      </c>
      <c r="R539" s="141">
        <v>50</v>
      </c>
      <c r="S539" s="154"/>
      <c r="T539" s="140" t="s">
        <v>42</v>
      </c>
      <c r="U539" s="143"/>
      <c r="V539" s="127"/>
    </row>
    <row r="540" ht="150" customHeight="1" spans="1:22">
      <c r="A540" s="116">
        <v>109</v>
      </c>
      <c r="B540" s="140" t="s">
        <v>1177</v>
      </c>
      <c r="C540" s="144"/>
      <c r="D540" s="140" t="s">
        <v>1148</v>
      </c>
      <c r="E540" s="140" t="s">
        <v>1171</v>
      </c>
      <c r="F540" s="141">
        <v>25</v>
      </c>
      <c r="G540" s="144"/>
      <c r="H540" s="144"/>
      <c r="I540" s="141">
        <v>2</v>
      </c>
      <c r="J540" s="144"/>
      <c r="K540" s="150">
        <v>0.25</v>
      </c>
      <c r="L540" s="144"/>
      <c r="M540" s="141">
        <v>2</v>
      </c>
      <c r="N540" s="141">
        <v>2</v>
      </c>
      <c r="O540" s="151">
        <v>1995</v>
      </c>
      <c r="P540" s="140" t="s">
        <v>37</v>
      </c>
      <c r="Q540" s="140" t="s">
        <v>1155</v>
      </c>
      <c r="R540" s="141">
        <v>130</v>
      </c>
      <c r="S540" s="154"/>
      <c r="T540" s="140" t="s">
        <v>42</v>
      </c>
      <c r="U540" s="143"/>
      <c r="V540" s="127"/>
    </row>
    <row r="541" ht="150" customHeight="1" spans="1:22">
      <c r="A541" s="116">
        <v>110</v>
      </c>
      <c r="B541" s="140" t="s">
        <v>1178</v>
      </c>
      <c r="C541" s="144"/>
      <c r="D541" s="140" t="s">
        <v>1148</v>
      </c>
      <c r="E541" s="140" t="s">
        <v>1179</v>
      </c>
      <c r="F541" s="141">
        <v>24</v>
      </c>
      <c r="G541" s="144"/>
      <c r="H541" s="144"/>
      <c r="I541" s="141">
        <v>1</v>
      </c>
      <c r="J541" s="144"/>
      <c r="K541" s="150">
        <v>0.29</v>
      </c>
      <c r="L541" s="144"/>
      <c r="M541" s="141">
        <v>2</v>
      </c>
      <c r="N541" s="141">
        <v>2</v>
      </c>
      <c r="O541" s="151">
        <v>2002</v>
      </c>
      <c r="P541" s="140" t="s">
        <v>61</v>
      </c>
      <c r="Q541" s="140" t="s">
        <v>1155</v>
      </c>
      <c r="R541" s="141">
        <v>140</v>
      </c>
      <c r="S541" s="154"/>
      <c r="T541" s="140" t="s">
        <v>42</v>
      </c>
      <c r="U541" s="143"/>
      <c r="V541" s="127"/>
    </row>
    <row r="542" ht="150" customHeight="1" spans="1:22">
      <c r="A542" s="116">
        <v>111</v>
      </c>
      <c r="B542" s="140" t="s">
        <v>1180</v>
      </c>
      <c r="C542" s="144"/>
      <c r="D542" s="140" t="s">
        <v>1148</v>
      </c>
      <c r="E542" s="140" t="s">
        <v>1179</v>
      </c>
      <c r="F542" s="141">
        <v>37</v>
      </c>
      <c r="G542" s="144"/>
      <c r="H542" s="144"/>
      <c r="I542" s="141">
        <v>2</v>
      </c>
      <c r="J542" s="144"/>
      <c r="K542" s="150">
        <v>0.1</v>
      </c>
      <c r="L542" s="144"/>
      <c r="M542" s="141">
        <v>4</v>
      </c>
      <c r="N542" s="141">
        <v>4</v>
      </c>
      <c r="O542" s="151">
        <v>1990</v>
      </c>
      <c r="P542" s="140" t="s">
        <v>37</v>
      </c>
      <c r="Q542" s="140" t="s">
        <v>1155</v>
      </c>
      <c r="R542" s="141">
        <v>40</v>
      </c>
      <c r="S542" s="154"/>
      <c r="T542" s="140" t="s">
        <v>42</v>
      </c>
      <c r="U542" s="143"/>
      <c r="V542" s="127"/>
    </row>
    <row r="543" ht="150" customHeight="1" spans="1:22">
      <c r="A543" s="116">
        <v>112</v>
      </c>
      <c r="B543" s="140" t="s">
        <v>1181</v>
      </c>
      <c r="C543" s="144"/>
      <c r="D543" s="140" t="s">
        <v>1148</v>
      </c>
      <c r="E543" s="140" t="s">
        <v>1179</v>
      </c>
      <c r="F543" s="141">
        <v>36</v>
      </c>
      <c r="G543" s="144"/>
      <c r="H543" s="144"/>
      <c r="I543" s="141">
        <v>1</v>
      </c>
      <c r="J543" s="144"/>
      <c r="K543" s="150">
        <v>0.7</v>
      </c>
      <c r="L543" s="144"/>
      <c r="M543" s="141">
        <v>4</v>
      </c>
      <c r="N543" s="141">
        <v>4</v>
      </c>
      <c r="O543" s="151">
        <v>1992</v>
      </c>
      <c r="P543" s="140" t="s">
        <v>37</v>
      </c>
      <c r="Q543" s="140" t="s">
        <v>1155</v>
      </c>
      <c r="R543" s="141">
        <v>300</v>
      </c>
      <c r="S543" s="154"/>
      <c r="T543" s="140" t="s">
        <v>42</v>
      </c>
      <c r="U543" s="143"/>
      <c r="V543" s="127"/>
    </row>
    <row r="544" ht="150" customHeight="1" spans="1:22">
      <c r="A544" s="116">
        <v>113</v>
      </c>
      <c r="B544" s="140" t="s">
        <v>1182</v>
      </c>
      <c r="C544" s="144"/>
      <c r="D544" s="140" t="s">
        <v>1148</v>
      </c>
      <c r="E544" s="140" t="s">
        <v>1183</v>
      </c>
      <c r="F544" s="141">
        <v>60</v>
      </c>
      <c r="G544" s="144"/>
      <c r="H544" s="144"/>
      <c r="I544" s="141">
        <v>2</v>
      </c>
      <c r="J544" s="144"/>
      <c r="K544" s="150">
        <v>0.8</v>
      </c>
      <c r="L544" s="144"/>
      <c r="M544" s="141">
        <v>6</v>
      </c>
      <c r="N544" s="141">
        <v>6</v>
      </c>
      <c r="O544" s="151">
        <v>2000</v>
      </c>
      <c r="P544" s="140" t="s">
        <v>37</v>
      </c>
      <c r="Q544" s="140" t="s">
        <v>1155</v>
      </c>
      <c r="R544" s="141">
        <v>320</v>
      </c>
      <c r="S544" s="154"/>
      <c r="T544" s="140" t="s">
        <v>42</v>
      </c>
      <c r="U544" s="143"/>
      <c r="V544" s="127"/>
    </row>
    <row r="545" ht="150" customHeight="1" spans="1:22">
      <c r="A545" s="116">
        <v>114</v>
      </c>
      <c r="B545" s="140" t="s">
        <v>1184</v>
      </c>
      <c r="C545" s="144"/>
      <c r="D545" s="140" t="s">
        <v>1148</v>
      </c>
      <c r="E545" s="140" t="s">
        <v>1171</v>
      </c>
      <c r="F545" s="141">
        <v>20</v>
      </c>
      <c r="G545" s="144"/>
      <c r="H545" s="144"/>
      <c r="I545" s="141">
        <v>1</v>
      </c>
      <c r="J545" s="144"/>
      <c r="K545" s="150">
        <v>0.5</v>
      </c>
      <c r="L545" s="144"/>
      <c r="M545" s="141">
        <v>2</v>
      </c>
      <c r="N545" s="141">
        <v>2</v>
      </c>
      <c r="O545" s="151">
        <v>1990</v>
      </c>
      <c r="P545" s="140" t="s">
        <v>37</v>
      </c>
      <c r="Q545" s="140" t="s">
        <v>1155</v>
      </c>
      <c r="R545" s="141">
        <v>200</v>
      </c>
      <c r="S545" s="154"/>
      <c r="T545" s="140" t="s">
        <v>42</v>
      </c>
      <c r="U545" s="143"/>
      <c r="V545" s="127"/>
    </row>
    <row r="546" ht="150" customHeight="1" spans="1:22">
      <c r="A546" s="116">
        <v>115</v>
      </c>
      <c r="B546" s="140" t="s">
        <v>1185</v>
      </c>
      <c r="C546" s="144"/>
      <c r="D546" s="140" t="s">
        <v>1148</v>
      </c>
      <c r="E546" s="140" t="s">
        <v>1171</v>
      </c>
      <c r="F546" s="141">
        <v>40</v>
      </c>
      <c r="G546" s="144"/>
      <c r="H546" s="144"/>
      <c r="I546" s="141">
        <v>2</v>
      </c>
      <c r="J546" s="144"/>
      <c r="K546" s="150">
        <v>0.3</v>
      </c>
      <c r="L546" s="144"/>
      <c r="M546" s="141">
        <v>4</v>
      </c>
      <c r="N546" s="141">
        <v>4</v>
      </c>
      <c r="O546" s="151">
        <v>1989</v>
      </c>
      <c r="P546" s="140" t="s">
        <v>37</v>
      </c>
      <c r="Q546" s="140" t="s">
        <v>1155</v>
      </c>
      <c r="R546" s="141">
        <v>120</v>
      </c>
      <c r="S546" s="154"/>
      <c r="T546" s="140" t="s">
        <v>42</v>
      </c>
      <c r="U546" s="143"/>
      <c r="V546" s="127"/>
    </row>
    <row r="547" ht="150" customHeight="1" spans="1:22">
      <c r="A547" s="116">
        <v>116</v>
      </c>
      <c r="B547" s="140" t="s">
        <v>1186</v>
      </c>
      <c r="C547" s="144"/>
      <c r="D547" s="140" t="s">
        <v>1148</v>
      </c>
      <c r="E547" s="140" t="s">
        <v>1171</v>
      </c>
      <c r="F547" s="141">
        <v>20</v>
      </c>
      <c r="G547" s="144"/>
      <c r="H547" s="144"/>
      <c r="I547" s="141">
        <v>1</v>
      </c>
      <c r="J547" s="144"/>
      <c r="K547" s="150">
        <v>0.18</v>
      </c>
      <c r="L547" s="144"/>
      <c r="M547" s="141">
        <v>2</v>
      </c>
      <c r="N547" s="141">
        <v>2</v>
      </c>
      <c r="O547" s="151">
        <v>1991</v>
      </c>
      <c r="P547" s="140" t="s">
        <v>37</v>
      </c>
      <c r="Q547" s="140" t="s">
        <v>1155</v>
      </c>
      <c r="R547" s="141">
        <v>70</v>
      </c>
      <c r="S547" s="154"/>
      <c r="T547" s="140" t="s">
        <v>42</v>
      </c>
      <c r="U547" s="143"/>
      <c r="V547" s="127"/>
    </row>
    <row r="548" ht="150" customHeight="1" spans="1:22">
      <c r="A548" s="116">
        <v>117</v>
      </c>
      <c r="B548" s="140" t="s">
        <v>1187</v>
      </c>
      <c r="C548" s="144"/>
      <c r="D548" s="140" t="s">
        <v>1148</v>
      </c>
      <c r="E548" s="140" t="s">
        <v>1171</v>
      </c>
      <c r="F548" s="141">
        <v>20</v>
      </c>
      <c r="G548" s="144"/>
      <c r="H548" s="144"/>
      <c r="I548" s="141">
        <v>2</v>
      </c>
      <c r="J548" s="144"/>
      <c r="K548" s="150">
        <v>0.28</v>
      </c>
      <c r="L548" s="144"/>
      <c r="M548" s="141">
        <v>2</v>
      </c>
      <c r="N548" s="141">
        <v>2</v>
      </c>
      <c r="O548" s="151">
        <v>1996</v>
      </c>
      <c r="P548" s="140" t="s">
        <v>37</v>
      </c>
      <c r="Q548" s="140" t="s">
        <v>1155</v>
      </c>
      <c r="R548" s="141">
        <v>110</v>
      </c>
      <c r="S548" s="154"/>
      <c r="T548" s="140" t="s">
        <v>42</v>
      </c>
      <c r="U548" s="143"/>
      <c r="V548" s="127"/>
    </row>
    <row r="549" ht="150" customHeight="1" spans="1:22">
      <c r="A549" s="116">
        <v>118</v>
      </c>
      <c r="B549" s="140" t="s">
        <v>1188</v>
      </c>
      <c r="C549" s="144"/>
      <c r="D549" s="140" t="s">
        <v>1148</v>
      </c>
      <c r="E549" s="140" t="s">
        <v>1171</v>
      </c>
      <c r="F549" s="141">
        <v>24</v>
      </c>
      <c r="G549" s="144"/>
      <c r="H549" s="144"/>
      <c r="I549" s="141">
        <v>3</v>
      </c>
      <c r="J549" s="144"/>
      <c r="K549" s="150">
        <v>0.76</v>
      </c>
      <c r="L549" s="144"/>
      <c r="M549" s="141">
        <v>2</v>
      </c>
      <c r="N549" s="141">
        <v>2</v>
      </c>
      <c r="O549" s="151">
        <v>1995</v>
      </c>
      <c r="P549" s="140" t="s">
        <v>37</v>
      </c>
      <c r="Q549" s="140" t="s">
        <v>1155</v>
      </c>
      <c r="R549" s="141">
        <v>300</v>
      </c>
      <c r="S549" s="154"/>
      <c r="T549" s="140" t="s">
        <v>42</v>
      </c>
      <c r="U549" s="143"/>
      <c r="V549" s="127"/>
    </row>
    <row r="550" ht="150" customHeight="1" spans="1:22">
      <c r="A550" s="116">
        <v>119</v>
      </c>
      <c r="B550" s="140" t="s">
        <v>79</v>
      </c>
      <c r="C550" s="144"/>
      <c r="D550" s="140" t="s">
        <v>1148</v>
      </c>
      <c r="E550" s="140" t="s">
        <v>1171</v>
      </c>
      <c r="F550" s="141">
        <v>20</v>
      </c>
      <c r="G550" s="144"/>
      <c r="H550" s="144"/>
      <c r="I550" s="141">
        <v>1</v>
      </c>
      <c r="J550" s="144"/>
      <c r="K550" s="150">
        <v>0.2</v>
      </c>
      <c r="L550" s="144"/>
      <c r="M550" s="141">
        <v>2</v>
      </c>
      <c r="N550" s="141">
        <v>2</v>
      </c>
      <c r="O550" s="151">
        <v>1996</v>
      </c>
      <c r="P550" s="140" t="s">
        <v>37</v>
      </c>
      <c r="Q550" s="140" t="s">
        <v>1155</v>
      </c>
      <c r="R550" s="141">
        <v>90</v>
      </c>
      <c r="S550" s="154"/>
      <c r="T550" s="140" t="s">
        <v>42</v>
      </c>
      <c r="U550" s="143"/>
      <c r="V550" s="127"/>
    </row>
    <row r="551" ht="150" customHeight="1" spans="1:22">
      <c r="A551" s="116">
        <v>120</v>
      </c>
      <c r="B551" s="140" t="s">
        <v>1189</v>
      </c>
      <c r="C551" s="144"/>
      <c r="D551" s="140" t="s">
        <v>1148</v>
      </c>
      <c r="E551" s="140" t="s">
        <v>1171</v>
      </c>
      <c r="F551" s="141">
        <v>24</v>
      </c>
      <c r="G551" s="144"/>
      <c r="H551" s="144"/>
      <c r="I551" s="141">
        <v>2</v>
      </c>
      <c r="J551" s="144"/>
      <c r="K551" s="150">
        <v>0.32</v>
      </c>
      <c r="L551" s="144"/>
      <c r="M551" s="141">
        <v>2</v>
      </c>
      <c r="N551" s="141">
        <v>2</v>
      </c>
      <c r="O551" s="151">
        <v>1995</v>
      </c>
      <c r="P551" s="140" t="s">
        <v>37</v>
      </c>
      <c r="Q551" s="140" t="s">
        <v>1155</v>
      </c>
      <c r="R551" s="141">
        <v>150</v>
      </c>
      <c r="S551" s="154"/>
      <c r="T551" s="140" t="s">
        <v>42</v>
      </c>
      <c r="U551" s="143"/>
      <c r="V551" s="127"/>
    </row>
    <row r="552" ht="150" customHeight="1" spans="1:22">
      <c r="A552" s="116">
        <v>121</v>
      </c>
      <c r="B552" s="140" t="s">
        <v>1190</v>
      </c>
      <c r="C552" s="144"/>
      <c r="D552" s="140" t="s">
        <v>1148</v>
      </c>
      <c r="E552" s="140" t="s">
        <v>1183</v>
      </c>
      <c r="F552" s="141">
        <v>40</v>
      </c>
      <c r="G552" s="144"/>
      <c r="H552" s="144"/>
      <c r="I552" s="141">
        <v>4</v>
      </c>
      <c r="J552" s="144"/>
      <c r="K552" s="150">
        <v>0.42</v>
      </c>
      <c r="L552" s="144"/>
      <c r="M552" s="141">
        <v>4</v>
      </c>
      <c r="N552" s="141">
        <v>4</v>
      </c>
      <c r="O552" s="151">
        <v>1995</v>
      </c>
      <c r="P552" s="140" t="s">
        <v>37</v>
      </c>
      <c r="Q552" s="140" t="s">
        <v>1155</v>
      </c>
      <c r="R552" s="141">
        <v>170</v>
      </c>
      <c r="S552" s="154"/>
      <c r="T552" s="140" t="s">
        <v>42</v>
      </c>
      <c r="U552" s="143"/>
      <c r="V552" s="127"/>
    </row>
    <row r="553" ht="150" customHeight="1" spans="1:22">
      <c r="A553" s="116">
        <v>122</v>
      </c>
      <c r="B553" s="140" t="s">
        <v>1191</v>
      </c>
      <c r="C553" s="144"/>
      <c r="D553" s="140" t="s">
        <v>1148</v>
      </c>
      <c r="E553" s="140" t="s">
        <v>1171</v>
      </c>
      <c r="F553" s="141">
        <v>20</v>
      </c>
      <c r="G553" s="144"/>
      <c r="H553" s="144"/>
      <c r="I553" s="141">
        <v>1</v>
      </c>
      <c r="J553" s="144"/>
      <c r="K553" s="150">
        <v>0.16</v>
      </c>
      <c r="L553" s="144"/>
      <c r="M553" s="141">
        <v>2</v>
      </c>
      <c r="N553" s="141">
        <v>2</v>
      </c>
      <c r="O553" s="151">
        <v>2002</v>
      </c>
      <c r="P553" s="140" t="s">
        <v>37</v>
      </c>
      <c r="Q553" s="140" t="s">
        <v>1155</v>
      </c>
      <c r="R553" s="141">
        <v>70</v>
      </c>
      <c r="S553" s="154"/>
      <c r="T553" s="140" t="s">
        <v>42</v>
      </c>
      <c r="U553" s="143"/>
      <c r="V553" s="127"/>
    </row>
    <row r="554" ht="150" customHeight="1" spans="1:22">
      <c r="A554" s="116">
        <v>123</v>
      </c>
      <c r="B554" s="140" t="s">
        <v>1192</v>
      </c>
      <c r="C554" s="144"/>
      <c r="D554" s="140" t="s">
        <v>1148</v>
      </c>
      <c r="E554" s="140" t="s">
        <v>1171</v>
      </c>
      <c r="F554" s="141">
        <v>34</v>
      </c>
      <c r="G554" s="144"/>
      <c r="H554" s="144"/>
      <c r="I554" s="141">
        <v>2</v>
      </c>
      <c r="J554" s="144"/>
      <c r="K554" s="150">
        <v>0.3</v>
      </c>
      <c r="L554" s="144"/>
      <c r="M554" s="141">
        <v>3</v>
      </c>
      <c r="N554" s="141">
        <v>3</v>
      </c>
      <c r="O554" s="151">
        <v>2002</v>
      </c>
      <c r="P554" s="140" t="s">
        <v>37</v>
      </c>
      <c r="Q554" s="140" t="s">
        <v>1155</v>
      </c>
      <c r="R554" s="141">
        <v>120</v>
      </c>
      <c r="S554" s="154"/>
      <c r="T554" s="140" t="s">
        <v>42</v>
      </c>
      <c r="U554" s="143"/>
      <c r="V554" s="127"/>
    </row>
    <row r="555" ht="150" customHeight="1" spans="1:22">
      <c r="A555" s="116">
        <v>124</v>
      </c>
      <c r="B555" s="140" t="s">
        <v>1193</v>
      </c>
      <c r="C555" s="144"/>
      <c r="D555" s="140" t="s">
        <v>1148</v>
      </c>
      <c r="E555" s="140" t="s">
        <v>1171</v>
      </c>
      <c r="F555" s="141">
        <v>80</v>
      </c>
      <c r="G555" s="144"/>
      <c r="H555" s="144"/>
      <c r="I555" s="141">
        <v>3</v>
      </c>
      <c r="J555" s="144"/>
      <c r="K555" s="150">
        <v>0.9</v>
      </c>
      <c r="L555" s="144"/>
      <c r="M555" s="141">
        <v>8</v>
      </c>
      <c r="N555" s="141">
        <v>8</v>
      </c>
      <c r="O555" s="151">
        <v>1977</v>
      </c>
      <c r="P555" s="140" t="s">
        <v>37</v>
      </c>
      <c r="Q555" s="140" t="s">
        <v>1155</v>
      </c>
      <c r="R555" s="141">
        <v>410</v>
      </c>
      <c r="S555" s="154"/>
      <c r="T555" s="140" t="s">
        <v>42</v>
      </c>
      <c r="U555" s="143"/>
      <c r="V555" s="127"/>
    </row>
    <row r="556" ht="150" customHeight="1" spans="1:22">
      <c r="A556" s="116">
        <v>125</v>
      </c>
      <c r="B556" s="140" t="s">
        <v>1194</v>
      </c>
      <c r="C556" s="144"/>
      <c r="D556" s="140" t="s">
        <v>1148</v>
      </c>
      <c r="E556" s="140" t="s">
        <v>1171</v>
      </c>
      <c r="F556" s="141">
        <v>48</v>
      </c>
      <c r="G556" s="144"/>
      <c r="H556" s="144"/>
      <c r="I556" s="141">
        <v>2</v>
      </c>
      <c r="J556" s="144"/>
      <c r="K556" s="150">
        <v>0.36</v>
      </c>
      <c r="L556" s="144"/>
      <c r="M556" s="141">
        <v>4</v>
      </c>
      <c r="N556" s="141">
        <v>4</v>
      </c>
      <c r="O556" s="151">
        <v>1990</v>
      </c>
      <c r="P556" s="140" t="s">
        <v>37</v>
      </c>
      <c r="Q556" s="140" t="s">
        <v>1155</v>
      </c>
      <c r="R556" s="141">
        <v>164</v>
      </c>
      <c r="S556" s="154"/>
      <c r="T556" s="140" t="s">
        <v>42</v>
      </c>
      <c r="U556" s="143"/>
      <c r="V556" s="127"/>
    </row>
    <row r="557" ht="150" customHeight="1" spans="1:22">
      <c r="A557" s="116">
        <v>126</v>
      </c>
      <c r="B557" s="140" t="s">
        <v>1195</v>
      </c>
      <c r="C557" s="144"/>
      <c r="D557" s="140" t="s">
        <v>1148</v>
      </c>
      <c r="E557" s="140" t="s">
        <v>1183</v>
      </c>
      <c r="F557" s="141">
        <v>16</v>
      </c>
      <c r="G557" s="144"/>
      <c r="H557" s="144"/>
      <c r="I557" s="141">
        <v>2</v>
      </c>
      <c r="J557" s="144"/>
      <c r="K557" s="150">
        <v>0.18</v>
      </c>
      <c r="L557" s="144"/>
      <c r="M557" s="141">
        <v>1</v>
      </c>
      <c r="N557" s="141">
        <v>1</v>
      </c>
      <c r="O557" s="151">
        <v>1999</v>
      </c>
      <c r="P557" s="140" t="s">
        <v>61</v>
      </c>
      <c r="Q557" s="140" t="s">
        <v>1155</v>
      </c>
      <c r="R557" s="141">
        <v>80</v>
      </c>
      <c r="S557" s="154"/>
      <c r="T557" s="140" t="s">
        <v>42</v>
      </c>
      <c r="U557" s="143"/>
      <c r="V557" s="127"/>
    </row>
    <row r="558" ht="150" customHeight="1" spans="1:22">
      <c r="A558" s="116">
        <v>127</v>
      </c>
      <c r="B558" s="140" t="s">
        <v>1196</v>
      </c>
      <c r="C558" s="144"/>
      <c r="D558" s="140" t="s">
        <v>1148</v>
      </c>
      <c r="E558" s="140" t="s">
        <v>1183</v>
      </c>
      <c r="F558" s="141">
        <v>16</v>
      </c>
      <c r="G558" s="144"/>
      <c r="H558" s="144"/>
      <c r="I558" s="141">
        <v>1</v>
      </c>
      <c r="J558" s="144"/>
      <c r="K558" s="150">
        <v>0.22</v>
      </c>
      <c r="L558" s="144"/>
      <c r="M558" s="141">
        <v>1</v>
      </c>
      <c r="N558" s="141">
        <v>1</v>
      </c>
      <c r="O558" s="151">
        <v>1999</v>
      </c>
      <c r="P558" s="140" t="s">
        <v>37</v>
      </c>
      <c r="Q558" s="140" t="s">
        <v>1155</v>
      </c>
      <c r="R558" s="141">
        <v>100</v>
      </c>
      <c r="S558" s="154"/>
      <c r="T558" s="140" t="s">
        <v>42</v>
      </c>
      <c r="U558" s="143"/>
      <c r="V558" s="127"/>
    </row>
    <row r="559" ht="150" customHeight="1" spans="1:22">
      <c r="A559" s="116">
        <v>128</v>
      </c>
      <c r="B559" s="140" t="s">
        <v>1167</v>
      </c>
      <c r="C559" s="144"/>
      <c r="D559" s="140" t="s">
        <v>1148</v>
      </c>
      <c r="E559" s="140" t="s">
        <v>1183</v>
      </c>
      <c r="F559" s="141">
        <v>100</v>
      </c>
      <c r="G559" s="144"/>
      <c r="H559" s="144"/>
      <c r="I559" s="141">
        <v>2</v>
      </c>
      <c r="J559" s="144"/>
      <c r="K559" s="150">
        <v>0.5</v>
      </c>
      <c r="L559" s="144"/>
      <c r="M559" s="141">
        <v>8</v>
      </c>
      <c r="N559" s="141">
        <v>8</v>
      </c>
      <c r="O559" s="151">
        <v>1999</v>
      </c>
      <c r="P559" s="140" t="s">
        <v>61</v>
      </c>
      <c r="Q559" s="140" t="s">
        <v>1155</v>
      </c>
      <c r="R559" s="141">
        <v>260</v>
      </c>
      <c r="S559" s="154"/>
      <c r="T559" s="140" t="s">
        <v>42</v>
      </c>
      <c r="U559" s="143"/>
      <c r="V559" s="127"/>
    </row>
    <row r="560" ht="150" customHeight="1" spans="1:22">
      <c r="A560" s="116">
        <v>129</v>
      </c>
      <c r="B560" s="140" t="s">
        <v>1189</v>
      </c>
      <c r="C560" s="145"/>
      <c r="D560" s="140" t="s">
        <v>1148</v>
      </c>
      <c r="E560" s="140" t="s">
        <v>1183</v>
      </c>
      <c r="F560" s="141">
        <v>24</v>
      </c>
      <c r="G560" s="145"/>
      <c r="H560" s="145"/>
      <c r="I560" s="141">
        <v>2</v>
      </c>
      <c r="J560" s="145"/>
      <c r="K560" s="150">
        <v>0.3</v>
      </c>
      <c r="L560" s="145"/>
      <c r="M560" s="141">
        <v>2</v>
      </c>
      <c r="N560" s="141">
        <v>2</v>
      </c>
      <c r="O560" s="151">
        <v>1985</v>
      </c>
      <c r="P560" s="140" t="s">
        <v>37</v>
      </c>
      <c r="Q560" s="140" t="s">
        <v>1155</v>
      </c>
      <c r="R560" s="141">
        <v>159</v>
      </c>
      <c r="S560" s="155"/>
      <c r="T560" s="140" t="s">
        <v>42</v>
      </c>
      <c r="U560" s="143"/>
      <c r="V560" s="127"/>
    </row>
    <row r="561" ht="150" customHeight="1" spans="1:22">
      <c r="A561" s="116">
        <v>130</v>
      </c>
      <c r="B561" s="14" t="s">
        <v>1197</v>
      </c>
      <c r="C561" s="14" t="s">
        <v>1198</v>
      </c>
      <c r="D561" s="14" t="s">
        <v>1199</v>
      </c>
      <c r="E561" s="128" t="s">
        <v>1200</v>
      </c>
      <c r="F561" s="14">
        <v>178</v>
      </c>
      <c r="G561" s="14">
        <v>0</v>
      </c>
      <c r="H561" s="14">
        <v>178</v>
      </c>
      <c r="I561" s="14">
        <v>7</v>
      </c>
      <c r="J561" s="14">
        <v>7</v>
      </c>
      <c r="K561" s="14">
        <v>2</v>
      </c>
      <c r="L561" s="14">
        <v>2</v>
      </c>
      <c r="M561" s="14">
        <v>16</v>
      </c>
      <c r="N561" s="14">
        <v>16</v>
      </c>
      <c r="O561" s="14">
        <v>2002</v>
      </c>
      <c r="P561" s="14" t="s">
        <v>61</v>
      </c>
      <c r="Q561" s="14" t="s">
        <v>1201</v>
      </c>
      <c r="R561" s="14">
        <v>750</v>
      </c>
      <c r="S561" s="14">
        <v>750</v>
      </c>
      <c r="T561" s="14" t="s">
        <v>581</v>
      </c>
      <c r="U561" s="14"/>
      <c r="V561" s="127"/>
    </row>
    <row r="562" ht="130" customHeight="1" spans="1:22">
      <c r="A562" s="116">
        <v>131</v>
      </c>
      <c r="B562" s="14" t="s">
        <v>1202</v>
      </c>
      <c r="C562" s="14" t="s">
        <v>1203</v>
      </c>
      <c r="D562" s="14" t="s">
        <v>1199</v>
      </c>
      <c r="E562" s="130" t="s">
        <v>1204</v>
      </c>
      <c r="F562" s="14">
        <v>86</v>
      </c>
      <c r="G562" s="14">
        <v>0</v>
      </c>
      <c r="H562" s="14">
        <v>86</v>
      </c>
      <c r="I562" s="14">
        <v>5</v>
      </c>
      <c r="J562" s="14">
        <v>5</v>
      </c>
      <c r="K562" s="14">
        <v>1</v>
      </c>
      <c r="L562" s="14">
        <v>1</v>
      </c>
      <c r="M562" s="14">
        <v>4</v>
      </c>
      <c r="N562" s="14">
        <v>4</v>
      </c>
      <c r="O562" s="14">
        <v>1995</v>
      </c>
      <c r="P562" s="14" t="s">
        <v>37</v>
      </c>
      <c r="Q562" s="14" t="s">
        <v>1201</v>
      </c>
      <c r="R562" s="14">
        <v>350</v>
      </c>
      <c r="S562" s="14">
        <v>350</v>
      </c>
      <c r="T562" s="14" t="s">
        <v>581</v>
      </c>
      <c r="U562" s="14"/>
      <c r="V562" s="127"/>
    </row>
    <row r="563" ht="130" customHeight="1" spans="1:22">
      <c r="A563" s="116">
        <v>132</v>
      </c>
      <c r="B563" s="14" t="s">
        <v>1205</v>
      </c>
      <c r="C563" s="14" t="s">
        <v>1206</v>
      </c>
      <c r="D563" s="14" t="s">
        <v>1199</v>
      </c>
      <c r="E563" s="128" t="s">
        <v>1207</v>
      </c>
      <c r="F563" s="14">
        <v>101</v>
      </c>
      <c r="G563" s="14">
        <v>0</v>
      </c>
      <c r="H563" s="14">
        <v>101</v>
      </c>
      <c r="I563" s="14">
        <v>3</v>
      </c>
      <c r="J563" s="14">
        <v>3</v>
      </c>
      <c r="K563" s="14">
        <v>1</v>
      </c>
      <c r="L563" s="14">
        <v>1</v>
      </c>
      <c r="M563" s="14">
        <v>5</v>
      </c>
      <c r="N563" s="14">
        <v>5</v>
      </c>
      <c r="O563" s="14">
        <v>1998</v>
      </c>
      <c r="P563" s="14" t="s">
        <v>37</v>
      </c>
      <c r="Q563" s="14" t="s">
        <v>1201</v>
      </c>
      <c r="R563" s="14">
        <v>400</v>
      </c>
      <c r="S563" s="14">
        <v>400</v>
      </c>
      <c r="T563" s="14" t="s">
        <v>581</v>
      </c>
      <c r="U563" s="14"/>
      <c r="V563" s="127"/>
    </row>
    <row r="564" ht="130" customHeight="1" spans="1:22">
      <c r="A564" s="116">
        <v>133</v>
      </c>
      <c r="B564" s="14" t="s">
        <v>132</v>
      </c>
      <c r="C564" s="14" t="s">
        <v>1208</v>
      </c>
      <c r="D564" s="14" t="s">
        <v>1199</v>
      </c>
      <c r="E564" s="128" t="s">
        <v>1204</v>
      </c>
      <c r="F564" s="14">
        <v>60</v>
      </c>
      <c r="G564" s="14">
        <v>0</v>
      </c>
      <c r="H564" s="14">
        <v>60</v>
      </c>
      <c r="I564" s="14">
        <v>2</v>
      </c>
      <c r="J564" s="14">
        <v>2</v>
      </c>
      <c r="K564" s="14">
        <v>0.6</v>
      </c>
      <c r="L564" s="14">
        <v>0.6</v>
      </c>
      <c r="M564" s="14">
        <v>4</v>
      </c>
      <c r="N564" s="14">
        <v>4</v>
      </c>
      <c r="O564" s="14">
        <v>1999</v>
      </c>
      <c r="P564" s="14" t="s">
        <v>37</v>
      </c>
      <c r="Q564" s="14" t="s">
        <v>1201</v>
      </c>
      <c r="R564" s="14">
        <v>200</v>
      </c>
      <c r="S564" s="14">
        <v>200</v>
      </c>
      <c r="T564" s="14" t="s">
        <v>581</v>
      </c>
      <c r="U564" s="14"/>
      <c r="V564" s="127"/>
    </row>
    <row r="565" ht="130" customHeight="1" spans="1:22">
      <c r="A565" s="116">
        <v>134</v>
      </c>
      <c r="B565" s="14" t="s">
        <v>109</v>
      </c>
      <c r="C565" s="14" t="s">
        <v>1209</v>
      </c>
      <c r="D565" s="14" t="s">
        <v>1199</v>
      </c>
      <c r="E565" s="128" t="s">
        <v>1204</v>
      </c>
      <c r="F565" s="14">
        <v>40</v>
      </c>
      <c r="G565" s="14">
        <v>0</v>
      </c>
      <c r="H565" s="14">
        <v>40</v>
      </c>
      <c r="I565" s="14">
        <v>2</v>
      </c>
      <c r="J565" s="14">
        <v>2</v>
      </c>
      <c r="K565" s="14">
        <v>0.4</v>
      </c>
      <c r="L565" s="14">
        <v>0.4</v>
      </c>
      <c r="M565" s="14">
        <v>4</v>
      </c>
      <c r="N565" s="14">
        <v>4</v>
      </c>
      <c r="O565" s="14">
        <v>1998</v>
      </c>
      <c r="P565" s="14" t="s">
        <v>37</v>
      </c>
      <c r="Q565" s="14" t="s">
        <v>1201</v>
      </c>
      <c r="R565" s="14">
        <v>200</v>
      </c>
      <c r="S565" s="14">
        <v>200</v>
      </c>
      <c r="T565" s="14" t="s">
        <v>581</v>
      </c>
      <c r="U565" s="14"/>
      <c r="V565" s="127"/>
    </row>
    <row r="566" ht="130" customHeight="1" spans="1:22">
      <c r="A566" s="116">
        <v>135</v>
      </c>
      <c r="B566" s="14" t="s">
        <v>1210</v>
      </c>
      <c r="C566" s="14" t="s">
        <v>1211</v>
      </c>
      <c r="D566" s="14" t="s">
        <v>1199</v>
      </c>
      <c r="E566" s="128" t="s">
        <v>1212</v>
      </c>
      <c r="F566" s="14">
        <v>60</v>
      </c>
      <c r="G566" s="14">
        <v>0</v>
      </c>
      <c r="H566" s="14">
        <v>60</v>
      </c>
      <c r="I566" s="14">
        <v>2</v>
      </c>
      <c r="J566" s="14">
        <v>2</v>
      </c>
      <c r="K566" s="14">
        <v>0.6</v>
      </c>
      <c r="L566" s="14">
        <v>0.6</v>
      </c>
      <c r="M566" s="14">
        <v>6</v>
      </c>
      <c r="N566" s="14">
        <v>6</v>
      </c>
      <c r="O566" s="14">
        <v>1996</v>
      </c>
      <c r="P566" s="14" t="s">
        <v>37</v>
      </c>
      <c r="Q566" s="14" t="s">
        <v>1201</v>
      </c>
      <c r="R566" s="14">
        <v>300</v>
      </c>
      <c r="S566" s="14">
        <v>300</v>
      </c>
      <c r="T566" s="14" t="s">
        <v>581</v>
      </c>
      <c r="U566" s="14"/>
      <c r="V566" s="127"/>
    </row>
    <row r="567" ht="178" customHeight="1" spans="1:22">
      <c r="A567" s="116">
        <v>136</v>
      </c>
      <c r="B567" s="128" t="s">
        <v>1213</v>
      </c>
      <c r="C567" s="128" t="s">
        <v>1214</v>
      </c>
      <c r="D567" s="129" t="s">
        <v>1215</v>
      </c>
      <c r="E567" s="129" t="s">
        <v>1216</v>
      </c>
      <c r="F567" s="128">
        <v>160</v>
      </c>
      <c r="G567" s="128">
        <v>0</v>
      </c>
      <c r="H567" s="128">
        <v>160</v>
      </c>
      <c r="I567" s="128">
        <v>4</v>
      </c>
      <c r="J567" s="128">
        <v>4</v>
      </c>
      <c r="K567" s="135">
        <v>1.3</v>
      </c>
      <c r="L567" s="135">
        <v>1.3</v>
      </c>
      <c r="M567" s="128">
        <v>13</v>
      </c>
      <c r="N567" s="128">
        <v>13</v>
      </c>
      <c r="O567" s="128">
        <v>1999</v>
      </c>
      <c r="P567" s="128" t="s">
        <v>37</v>
      </c>
      <c r="Q567" s="128" t="s">
        <v>1217</v>
      </c>
      <c r="R567" s="128">
        <v>980</v>
      </c>
      <c r="S567" s="128">
        <v>980</v>
      </c>
      <c r="T567" s="128" t="s">
        <v>34</v>
      </c>
      <c r="U567" s="128"/>
      <c r="V567" s="127"/>
    </row>
    <row r="568" ht="193" customHeight="1" spans="1:22">
      <c r="A568" s="116">
        <v>137</v>
      </c>
      <c r="B568" s="128" t="s">
        <v>1218</v>
      </c>
      <c r="C568" s="128" t="s">
        <v>1219</v>
      </c>
      <c r="D568" s="129" t="s">
        <v>1215</v>
      </c>
      <c r="E568" s="129" t="s">
        <v>1220</v>
      </c>
      <c r="F568" s="128">
        <v>110</v>
      </c>
      <c r="G568" s="128">
        <v>0</v>
      </c>
      <c r="H568" s="128">
        <v>110</v>
      </c>
      <c r="I568" s="128">
        <v>4</v>
      </c>
      <c r="J568" s="128">
        <v>4</v>
      </c>
      <c r="K568" s="135">
        <v>1.2</v>
      </c>
      <c r="L568" s="135">
        <v>1.2</v>
      </c>
      <c r="M568" s="128">
        <v>12</v>
      </c>
      <c r="N568" s="128">
        <v>12</v>
      </c>
      <c r="O568" s="128">
        <v>2000</v>
      </c>
      <c r="P568" s="128" t="s">
        <v>762</v>
      </c>
      <c r="Q568" s="128" t="s">
        <v>1217</v>
      </c>
      <c r="R568" s="128">
        <v>800</v>
      </c>
      <c r="S568" s="128">
        <v>800</v>
      </c>
      <c r="T568" s="128" t="s">
        <v>34</v>
      </c>
      <c r="U568" s="128"/>
      <c r="V568" s="127"/>
    </row>
    <row r="569" ht="178" customHeight="1" spans="1:22">
      <c r="A569" s="116">
        <v>138</v>
      </c>
      <c r="B569" s="128" t="s">
        <v>1221</v>
      </c>
      <c r="C569" s="128" t="s">
        <v>1222</v>
      </c>
      <c r="D569" s="129" t="s">
        <v>1215</v>
      </c>
      <c r="E569" s="128" t="s">
        <v>1220</v>
      </c>
      <c r="F569" s="128">
        <v>70</v>
      </c>
      <c r="G569" s="128">
        <v>0</v>
      </c>
      <c r="H569" s="128">
        <v>70</v>
      </c>
      <c r="I569" s="128">
        <v>3</v>
      </c>
      <c r="J569" s="128">
        <v>3</v>
      </c>
      <c r="K569" s="135">
        <v>0.6</v>
      </c>
      <c r="L569" s="135">
        <v>0.6</v>
      </c>
      <c r="M569" s="128">
        <v>7</v>
      </c>
      <c r="N569" s="128">
        <v>7</v>
      </c>
      <c r="O569" s="128">
        <v>1992</v>
      </c>
      <c r="P569" s="128" t="s">
        <v>37</v>
      </c>
      <c r="Q569" s="128" t="s">
        <v>1217</v>
      </c>
      <c r="R569" s="128">
        <v>350</v>
      </c>
      <c r="S569" s="128">
        <v>350</v>
      </c>
      <c r="T569" s="128" t="s">
        <v>34</v>
      </c>
      <c r="U569" s="128"/>
      <c r="V569" s="127"/>
    </row>
    <row r="570" ht="187" customHeight="1" spans="1:22">
      <c r="A570" s="116">
        <v>139</v>
      </c>
      <c r="B570" s="128" t="s">
        <v>79</v>
      </c>
      <c r="C570" s="128" t="s">
        <v>1223</v>
      </c>
      <c r="D570" s="129" t="s">
        <v>1215</v>
      </c>
      <c r="E570" s="129" t="s">
        <v>1224</v>
      </c>
      <c r="F570" s="128">
        <v>95</v>
      </c>
      <c r="G570" s="128">
        <v>0</v>
      </c>
      <c r="H570" s="128">
        <v>95</v>
      </c>
      <c r="I570" s="128">
        <v>4</v>
      </c>
      <c r="J570" s="128">
        <v>4</v>
      </c>
      <c r="K570" s="135">
        <v>0.8</v>
      </c>
      <c r="L570" s="135">
        <v>0.8</v>
      </c>
      <c r="M570" s="128">
        <v>6</v>
      </c>
      <c r="N570" s="128">
        <v>6</v>
      </c>
      <c r="O570" s="128">
        <v>1995</v>
      </c>
      <c r="P570" s="128" t="s">
        <v>37</v>
      </c>
      <c r="Q570" s="128" t="s">
        <v>1217</v>
      </c>
      <c r="R570" s="128">
        <v>500</v>
      </c>
      <c r="S570" s="128">
        <v>500</v>
      </c>
      <c r="T570" s="128" t="s">
        <v>34</v>
      </c>
      <c r="U570" s="128"/>
      <c r="V570" s="127"/>
    </row>
    <row r="571" ht="45" customHeight="1" spans="1:22">
      <c r="A571" s="147" t="s">
        <v>241</v>
      </c>
      <c r="B571" s="38" t="s">
        <v>1225</v>
      </c>
      <c r="C571" s="38" t="s">
        <v>1226</v>
      </c>
      <c r="D571" s="38"/>
      <c r="E571" s="38"/>
      <c r="F571" s="38">
        <f t="shared" ref="F571:N571" si="7">SUM(F432:F570)</f>
        <v>8926</v>
      </c>
      <c r="G571" s="38">
        <f t="shared" si="7"/>
        <v>0</v>
      </c>
      <c r="H571" s="38">
        <f t="shared" si="7"/>
        <v>8926</v>
      </c>
      <c r="I571" s="38">
        <f t="shared" si="7"/>
        <v>401</v>
      </c>
      <c r="J571" s="38">
        <f t="shared" si="7"/>
        <v>401</v>
      </c>
      <c r="K571" s="42">
        <f t="shared" si="7"/>
        <v>89.436</v>
      </c>
      <c r="L571" s="42">
        <f t="shared" si="7"/>
        <v>89.436</v>
      </c>
      <c r="M571" s="38">
        <f t="shared" si="7"/>
        <v>843</v>
      </c>
      <c r="N571" s="38">
        <f t="shared" si="7"/>
        <v>842</v>
      </c>
      <c r="O571" s="38"/>
      <c r="P571" s="38"/>
      <c r="Q571" s="38"/>
      <c r="R571" s="156">
        <f>SUM(R432:R570)</f>
        <v>44354</v>
      </c>
      <c r="S571" s="156">
        <f>SUM(S432:S570)</f>
        <v>44354</v>
      </c>
      <c r="T571" s="38"/>
      <c r="U571" s="38"/>
      <c r="V571" s="127"/>
    </row>
    <row r="572" ht="45" customHeight="1" spans="1:21">
      <c r="A572" s="13" t="s">
        <v>1227</v>
      </c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</row>
    <row r="573" ht="126" customHeight="1" spans="1:21">
      <c r="A573" s="14">
        <v>1</v>
      </c>
      <c r="B573" s="148" t="s">
        <v>1228</v>
      </c>
      <c r="C573" s="148" t="s">
        <v>1228</v>
      </c>
      <c r="D573" s="15" t="s">
        <v>1229</v>
      </c>
      <c r="E573" s="148" t="s">
        <v>1230</v>
      </c>
      <c r="F573" s="148">
        <v>115</v>
      </c>
      <c r="G573" s="15">
        <v>0</v>
      </c>
      <c r="H573" s="148">
        <v>115</v>
      </c>
      <c r="I573" s="148">
        <v>2</v>
      </c>
      <c r="J573" s="148">
        <v>2</v>
      </c>
      <c r="K573" s="148">
        <v>1.1</v>
      </c>
      <c r="L573" s="148">
        <v>1.1</v>
      </c>
      <c r="M573" s="148">
        <v>12</v>
      </c>
      <c r="N573" s="148">
        <v>12</v>
      </c>
      <c r="O573" s="148">
        <v>2005</v>
      </c>
      <c r="P573" s="15" t="s">
        <v>290</v>
      </c>
      <c r="Q573" s="15" t="s">
        <v>1231</v>
      </c>
      <c r="R573" s="15">
        <v>460</v>
      </c>
      <c r="S573" s="15">
        <v>460</v>
      </c>
      <c r="T573" s="15" t="s">
        <v>709</v>
      </c>
      <c r="U573" s="14"/>
    </row>
    <row r="574" ht="151" customHeight="1" spans="1:21">
      <c r="A574" s="14">
        <v>2</v>
      </c>
      <c r="B574" s="148" t="s">
        <v>1232</v>
      </c>
      <c r="C574" s="148" t="s">
        <v>1232</v>
      </c>
      <c r="D574" s="15" t="s">
        <v>1229</v>
      </c>
      <c r="E574" s="148" t="s">
        <v>1233</v>
      </c>
      <c r="F574" s="148">
        <v>40</v>
      </c>
      <c r="G574" s="15">
        <v>0</v>
      </c>
      <c r="H574" s="148">
        <v>40</v>
      </c>
      <c r="I574" s="148">
        <v>1</v>
      </c>
      <c r="J574" s="148">
        <v>1</v>
      </c>
      <c r="K574" s="148">
        <v>0.5</v>
      </c>
      <c r="L574" s="148">
        <v>0.5</v>
      </c>
      <c r="M574" s="148">
        <v>4</v>
      </c>
      <c r="N574" s="148">
        <v>4</v>
      </c>
      <c r="O574" s="148">
        <v>1996</v>
      </c>
      <c r="P574" s="152" t="s">
        <v>37</v>
      </c>
      <c r="Q574" s="15" t="s">
        <v>1234</v>
      </c>
      <c r="R574" s="15">
        <v>160</v>
      </c>
      <c r="S574" s="15">
        <v>160</v>
      </c>
      <c r="T574" s="15" t="s">
        <v>865</v>
      </c>
      <c r="U574" s="14"/>
    </row>
    <row r="575" ht="409" customHeight="1" spans="1:21">
      <c r="A575" s="14">
        <v>3</v>
      </c>
      <c r="B575" s="148" t="s">
        <v>1235</v>
      </c>
      <c r="C575" s="148" t="s">
        <v>1235</v>
      </c>
      <c r="D575" s="15" t="s">
        <v>1229</v>
      </c>
      <c r="E575" s="148" t="s">
        <v>1236</v>
      </c>
      <c r="F575" s="148">
        <v>668</v>
      </c>
      <c r="G575" s="15">
        <v>0</v>
      </c>
      <c r="H575" s="148">
        <v>668</v>
      </c>
      <c r="I575" s="148">
        <v>20</v>
      </c>
      <c r="J575" s="148">
        <v>20</v>
      </c>
      <c r="K575" s="148">
        <v>6.67</v>
      </c>
      <c r="L575" s="148">
        <v>6.67</v>
      </c>
      <c r="M575" s="148">
        <v>63</v>
      </c>
      <c r="N575" s="148">
        <v>63</v>
      </c>
      <c r="O575" s="148">
        <v>1998</v>
      </c>
      <c r="P575" s="15" t="s">
        <v>290</v>
      </c>
      <c r="Q575" s="15" t="s">
        <v>1237</v>
      </c>
      <c r="R575" s="15">
        <v>2672</v>
      </c>
      <c r="S575" s="15">
        <v>2672</v>
      </c>
      <c r="T575" s="15" t="s">
        <v>709</v>
      </c>
      <c r="U575" s="14"/>
    </row>
    <row r="576" ht="148" customHeight="1" spans="1:21">
      <c r="A576" s="14">
        <v>4</v>
      </c>
      <c r="B576" s="15" t="s">
        <v>1238</v>
      </c>
      <c r="C576" s="15" t="s">
        <v>1238</v>
      </c>
      <c r="D576" s="15" t="s">
        <v>1229</v>
      </c>
      <c r="E576" s="15" t="s">
        <v>1239</v>
      </c>
      <c r="F576" s="15">
        <v>144</v>
      </c>
      <c r="G576" s="15">
        <v>0</v>
      </c>
      <c r="H576" s="15">
        <v>144</v>
      </c>
      <c r="I576" s="15">
        <v>9</v>
      </c>
      <c r="J576" s="15">
        <v>9</v>
      </c>
      <c r="K576" s="15">
        <v>2</v>
      </c>
      <c r="L576" s="15">
        <v>2</v>
      </c>
      <c r="M576" s="15">
        <v>18</v>
      </c>
      <c r="N576" s="15">
        <v>18</v>
      </c>
      <c r="O576" s="15">
        <v>1998</v>
      </c>
      <c r="P576" s="152" t="s">
        <v>37</v>
      </c>
      <c r="Q576" s="15" t="s">
        <v>1240</v>
      </c>
      <c r="R576" s="15">
        <v>576</v>
      </c>
      <c r="S576" s="15">
        <v>576</v>
      </c>
      <c r="T576" s="15" t="s">
        <v>709</v>
      </c>
      <c r="U576" s="14"/>
    </row>
    <row r="577" ht="99" customHeight="1" spans="1:21">
      <c r="A577" s="14">
        <v>5</v>
      </c>
      <c r="B577" s="148" t="s">
        <v>1241</v>
      </c>
      <c r="C577" s="14" t="s">
        <v>1242</v>
      </c>
      <c r="D577" s="148" t="s">
        <v>1243</v>
      </c>
      <c r="E577" s="148" t="s">
        <v>1244</v>
      </c>
      <c r="F577" s="148">
        <v>40</v>
      </c>
      <c r="G577" s="14">
        <v>0</v>
      </c>
      <c r="H577" s="148">
        <v>76</v>
      </c>
      <c r="I577" s="148">
        <v>4</v>
      </c>
      <c r="J577" s="148">
        <v>5</v>
      </c>
      <c r="K577" s="148">
        <v>1</v>
      </c>
      <c r="L577" s="148">
        <v>1.8</v>
      </c>
      <c r="M577" s="148">
        <v>4</v>
      </c>
      <c r="N577" s="148">
        <v>4</v>
      </c>
      <c r="O577" s="14">
        <v>1991</v>
      </c>
      <c r="P577" s="152" t="s">
        <v>37</v>
      </c>
      <c r="Q577" s="14" t="s">
        <v>1245</v>
      </c>
      <c r="R577" s="14">
        <v>120</v>
      </c>
      <c r="S577" s="14">
        <v>228</v>
      </c>
      <c r="T577" s="17" t="s">
        <v>390</v>
      </c>
      <c r="U577" s="14"/>
    </row>
    <row r="578" ht="99" customHeight="1" spans="1:21">
      <c r="A578" s="14">
        <v>6</v>
      </c>
      <c r="B578" s="148" t="s">
        <v>1246</v>
      </c>
      <c r="C578" s="14"/>
      <c r="D578" s="148" t="s">
        <v>1243</v>
      </c>
      <c r="E578" s="148" t="s">
        <v>1244</v>
      </c>
      <c r="F578" s="148">
        <v>36</v>
      </c>
      <c r="G578" s="14">
        <v>0</v>
      </c>
      <c r="H578" s="148"/>
      <c r="I578" s="148">
        <v>1</v>
      </c>
      <c r="J578" s="148"/>
      <c r="K578" s="148">
        <v>0.8</v>
      </c>
      <c r="L578" s="148"/>
      <c r="M578" s="148">
        <v>1</v>
      </c>
      <c r="N578" s="148">
        <v>1</v>
      </c>
      <c r="O578" s="14">
        <v>1995</v>
      </c>
      <c r="P578" s="152" t="s">
        <v>37</v>
      </c>
      <c r="Q578" s="14"/>
      <c r="R578" s="14">
        <v>108</v>
      </c>
      <c r="S578" s="14"/>
      <c r="T578" s="17" t="s">
        <v>390</v>
      </c>
      <c r="U578" s="14"/>
    </row>
    <row r="579" ht="99" customHeight="1" spans="1:21">
      <c r="A579" s="14">
        <v>7</v>
      </c>
      <c r="B579" s="148" t="s">
        <v>1247</v>
      </c>
      <c r="C579" s="14" t="s">
        <v>1247</v>
      </c>
      <c r="D579" s="148" t="s">
        <v>1243</v>
      </c>
      <c r="E579" s="148" t="s">
        <v>1248</v>
      </c>
      <c r="F579" s="148">
        <v>30</v>
      </c>
      <c r="G579" s="14">
        <v>0</v>
      </c>
      <c r="H579" s="148">
        <v>30</v>
      </c>
      <c r="I579" s="148">
        <v>3</v>
      </c>
      <c r="J579" s="148">
        <v>3</v>
      </c>
      <c r="K579" s="148">
        <v>0.35</v>
      </c>
      <c r="L579" s="148">
        <v>0.35</v>
      </c>
      <c r="M579" s="148">
        <v>3</v>
      </c>
      <c r="N579" s="148">
        <v>3</v>
      </c>
      <c r="O579" s="14">
        <v>1995</v>
      </c>
      <c r="P579" s="152" t="s">
        <v>37</v>
      </c>
      <c r="Q579" s="14"/>
      <c r="R579" s="14">
        <v>90</v>
      </c>
      <c r="S579" s="14">
        <v>90</v>
      </c>
      <c r="T579" s="17" t="s">
        <v>390</v>
      </c>
      <c r="U579" s="14"/>
    </row>
    <row r="580" ht="109" customHeight="1" spans="1:21">
      <c r="A580" s="14">
        <v>8</v>
      </c>
      <c r="B580" s="148" t="s">
        <v>1249</v>
      </c>
      <c r="C580" s="14" t="s">
        <v>1249</v>
      </c>
      <c r="D580" s="148" t="s">
        <v>1243</v>
      </c>
      <c r="E580" s="148" t="s">
        <v>1250</v>
      </c>
      <c r="F580" s="148">
        <v>385</v>
      </c>
      <c r="G580" s="14">
        <v>0</v>
      </c>
      <c r="H580" s="148">
        <v>385</v>
      </c>
      <c r="I580" s="148">
        <v>10</v>
      </c>
      <c r="J580" s="148">
        <v>10</v>
      </c>
      <c r="K580" s="148">
        <v>4</v>
      </c>
      <c r="L580" s="148">
        <v>4</v>
      </c>
      <c r="M580" s="148">
        <v>41</v>
      </c>
      <c r="N580" s="148">
        <v>41</v>
      </c>
      <c r="O580" s="14">
        <v>1998</v>
      </c>
      <c r="P580" s="148" t="s">
        <v>290</v>
      </c>
      <c r="Q580" s="14"/>
      <c r="R580" s="14">
        <v>1155</v>
      </c>
      <c r="S580" s="14">
        <v>1155</v>
      </c>
      <c r="T580" s="17" t="s">
        <v>390</v>
      </c>
      <c r="U580" s="14"/>
    </row>
    <row r="581" ht="108" customHeight="1" spans="1:21">
      <c r="A581" s="14">
        <v>9</v>
      </c>
      <c r="B581" s="148" t="s">
        <v>1251</v>
      </c>
      <c r="C581" s="14" t="s">
        <v>1251</v>
      </c>
      <c r="D581" s="148" t="s">
        <v>1243</v>
      </c>
      <c r="E581" s="148" t="s">
        <v>1252</v>
      </c>
      <c r="F581" s="148">
        <v>60</v>
      </c>
      <c r="G581" s="14">
        <v>0</v>
      </c>
      <c r="H581" s="148">
        <v>60</v>
      </c>
      <c r="I581" s="148">
        <v>5</v>
      </c>
      <c r="J581" s="148">
        <v>5</v>
      </c>
      <c r="K581" s="148">
        <v>0.68</v>
      </c>
      <c r="L581" s="148">
        <v>0.68</v>
      </c>
      <c r="M581" s="148">
        <v>5</v>
      </c>
      <c r="N581" s="148">
        <v>5</v>
      </c>
      <c r="O581" s="14">
        <v>1998</v>
      </c>
      <c r="P581" s="152" t="s">
        <v>37</v>
      </c>
      <c r="Q581" s="14"/>
      <c r="R581" s="14">
        <v>180</v>
      </c>
      <c r="S581" s="14">
        <v>180</v>
      </c>
      <c r="T581" s="17" t="s">
        <v>390</v>
      </c>
      <c r="U581" s="14"/>
    </row>
    <row r="582" ht="94" customHeight="1" spans="1:21">
      <c r="A582" s="14">
        <v>10</v>
      </c>
      <c r="B582" s="148" t="s">
        <v>1253</v>
      </c>
      <c r="C582" s="14" t="s">
        <v>1253</v>
      </c>
      <c r="D582" s="148" t="s">
        <v>1243</v>
      </c>
      <c r="E582" s="148" t="s">
        <v>1254</v>
      </c>
      <c r="F582" s="148">
        <v>132</v>
      </c>
      <c r="G582" s="14">
        <v>0</v>
      </c>
      <c r="H582" s="148">
        <v>132</v>
      </c>
      <c r="I582" s="148">
        <v>7</v>
      </c>
      <c r="J582" s="148">
        <v>7</v>
      </c>
      <c r="K582" s="148">
        <v>2.68</v>
      </c>
      <c r="L582" s="148">
        <v>2.68</v>
      </c>
      <c r="M582" s="148">
        <v>14</v>
      </c>
      <c r="N582" s="148">
        <v>14</v>
      </c>
      <c r="O582" s="14">
        <v>2003</v>
      </c>
      <c r="P582" s="148" t="s">
        <v>290</v>
      </c>
      <c r="Q582" s="14"/>
      <c r="R582" s="14">
        <v>396</v>
      </c>
      <c r="S582" s="14">
        <v>396</v>
      </c>
      <c r="T582" s="17" t="s">
        <v>390</v>
      </c>
      <c r="U582" s="14"/>
    </row>
    <row r="583" ht="270" customHeight="1" spans="1:21">
      <c r="A583" s="14">
        <v>11</v>
      </c>
      <c r="B583" s="148" t="s">
        <v>1255</v>
      </c>
      <c r="C583" s="14" t="s">
        <v>1255</v>
      </c>
      <c r="D583" s="148" t="s">
        <v>1243</v>
      </c>
      <c r="E583" s="148" t="s">
        <v>1256</v>
      </c>
      <c r="F583" s="148">
        <v>118</v>
      </c>
      <c r="G583" s="14">
        <v>0</v>
      </c>
      <c r="H583" s="148">
        <v>118</v>
      </c>
      <c r="I583" s="148">
        <v>3</v>
      </c>
      <c r="J583" s="148">
        <v>3</v>
      </c>
      <c r="K583" s="148">
        <v>1.63</v>
      </c>
      <c r="L583" s="148">
        <v>1.63</v>
      </c>
      <c r="M583" s="148">
        <v>3</v>
      </c>
      <c r="N583" s="148">
        <v>3</v>
      </c>
      <c r="O583" s="14">
        <v>2003</v>
      </c>
      <c r="P583" s="148" t="s">
        <v>249</v>
      </c>
      <c r="Q583" s="14" t="s">
        <v>1257</v>
      </c>
      <c r="R583" s="14">
        <v>354</v>
      </c>
      <c r="S583" s="14">
        <v>354</v>
      </c>
      <c r="T583" s="17" t="s">
        <v>865</v>
      </c>
      <c r="U583" s="14"/>
    </row>
    <row r="584" ht="76" customHeight="1" spans="1:21">
      <c r="A584" s="14">
        <v>12</v>
      </c>
      <c r="B584" s="152" t="s">
        <v>1258</v>
      </c>
      <c r="C584" s="152" t="s">
        <v>1259</v>
      </c>
      <c r="D584" s="152" t="s">
        <v>1260</v>
      </c>
      <c r="E584" s="152" t="s">
        <v>1261</v>
      </c>
      <c r="F584" s="152">
        <v>223</v>
      </c>
      <c r="G584" s="152">
        <v>0</v>
      </c>
      <c r="H584" s="152">
        <v>223</v>
      </c>
      <c r="I584" s="152">
        <v>21</v>
      </c>
      <c r="J584" s="152">
        <v>21</v>
      </c>
      <c r="K584" s="152">
        <v>2.8</v>
      </c>
      <c r="L584" s="152">
        <v>2.8</v>
      </c>
      <c r="M584" s="152">
        <v>42</v>
      </c>
      <c r="N584" s="152">
        <v>42</v>
      </c>
      <c r="O584" s="152">
        <v>1975</v>
      </c>
      <c r="P584" s="152" t="s">
        <v>37</v>
      </c>
      <c r="Q584" s="152" t="s">
        <v>1262</v>
      </c>
      <c r="R584" s="152">
        <v>500</v>
      </c>
      <c r="S584" s="152">
        <v>500</v>
      </c>
      <c r="T584" s="152" t="s">
        <v>390</v>
      </c>
      <c r="U584" s="14"/>
    </row>
    <row r="585" ht="76" customHeight="1" spans="1:21">
      <c r="A585" s="14">
        <v>13</v>
      </c>
      <c r="B585" s="152" t="s">
        <v>1263</v>
      </c>
      <c r="C585" s="152" t="s">
        <v>1264</v>
      </c>
      <c r="D585" s="152" t="s">
        <v>1260</v>
      </c>
      <c r="E585" s="152" t="s">
        <v>1265</v>
      </c>
      <c r="F585" s="152">
        <v>1260</v>
      </c>
      <c r="G585" s="152">
        <v>0</v>
      </c>
      <c r="H585" s="152">
        <v>1260</v>
      </c>
      <c r="I585" s="152">
        <v>76</v>
      </c>
      <c r="J585" s="152">
        <v>76</v>
      </c>
      <c r="K585" s="152">
        <v>13.9</v>
      </c>
      <c r="L585" s="152">
        <v>13.9</v>
      </c>
      <c r="M585" s="152">
        <v>152</v>
      </c>
      <c r="N585" s="152">
        <v>152</v>
      </c>
      <c r="O585" s="152">
        <v>1986</v>
      </c>
      <c r="P585" s="152" t="s">
        <v>37</v>
      </c>
      <c r="Q585" s="152" t="s">
        <v>1262</v>
      </c>
      <c r="R585" s="152">
        <v>4200</v>
      </c>
      <c r="S585" s="152">
        <v>4200</v>
      </c>
      <c r="T585" s="152" t="s">
        <v>390</v>
      </c>
      <c r="U585" s="14"/>
    </row>
    <row r="586" ht="82" customHeight="1" spans="1:21">
      <c r="A586" s="14">
        <v>14</v>
      </c>
      <c r="B586" s="152" t="s">
        <v>1266</v>
      </c>
      <c r="C586" s="152" t="s">
        <v>1267</v>
      </c>
      <c r="D586" s="152" t="s">
        <v>1260</v>
      </c>
      <c r="E586" s="152" t="s">
        <v>1268</v>
      </c>
      <c r="F586" s="152">
        <v>194</v>
      </c>
      <c r="G586" s="152">
        <v>0</v>
      </c>
      <c r="H586" s="152">
        <v>194</v>
      </c>
      <c r="I586" s="152">
        <v>51</v>
      </c>
      <c r="J586" s="152">
        <v>51</v>
      </c>
      <c r="K586" s="152">
        <v>2.2</v>
      </c>
      <c r="L586" s="152">
        <v>2.2</v>
      </c>
      <c r="M586" s="152">
        <v>102</v>
      </c>
      <c r="N586" s="152">
        <v>102</v>
      </c>
      <c r="O586" s="152">
        <v>1990</v>
      </c>
      <c r="P586" s="152" t="s">
        <v>37</v>
      </c>
      <c r="Q586" s="152" t="s">
        <v>1262</v>
      </c>
      <c r="R586" s="152">
        <v>800</v>
      </c>
      <c r="S586" s="152">
        <v>800</v>
      </c>
      <c r="T586" s="152" t="s">
        <v>390</v>
      </c>
      <c r="U586" s="14"/>
    </row>
    <row r="587" ht="109" customHeight="1" spans="1:21">
      <c r="A587" s="14">
        <v>15</v>
      </c>
      <c r="B587" s="14" t="s">
        <v>1269</v>
      </c>
      <c r="C587" s="14" t="s">
        <v>1270</v>
      </c>
      <c r="D587" s="17" t="s">
        <v>1271</v>
      </c>
      <c r="E587" s="17" t="s">
        <v>1272</v>
      </c>
      <c r="F587" s="14">
        <v>206</v>
      </c>
      <c r="G587" s="14">
        <v>0</v>
      </c>
      <c r="H587" s="14">
        <v>206</v>
      </c>
      <c r="I587" s="14">
        <v>42</v>
      </c>
      <c r="J587" s="14">
        <v>42</v>
      </c>
      <c r="K587" s="14">
        <v>3.914</v>
      </c>
      <c r="L587" s="14">
        <v>3.914</v>
      </c>
      <c r="M587" s="14">
        <v>12</v>
      </c>
      <c r="N587" s="14">
        <v>12</v>
      </c>
      <c r="O587" s="17">
        <v>1998</v>
      </c>
      <c r="P587" s="17" t="s">
        <v>874</v>
      </c>
      <c r="Q587" s="14" t="s">
        <v>1273</v>
      </c>
      <c r="R587" s="14">
        <v>780</v>
      </c>
      <c r="S587" s="14">
        <v>780</v>
      </c>
      <c r="T587" s="17" t="s">
        <v>390</v>
      </c>
      <c r="U587" s="14"/>
    </row>
    <row r="588" ht="109" customHeight="1" spans="1:21">
      <c r="A588" s="14">
        <v>16</v>
      </c>
      <c r="B588" s="14" t="s">
        <v>1274</v>
      </c>
      <c r="C588" s="14" t="s">
        <v>1275</v>
      </c>
      <c r="D588" s="17" t="s">
        <v>1271</v>
      </c>
      <c r="E588" s="17" t="s">
        <v>1276</v>
      </c>
      <c r="F588" s="14">
        <v>148</v>
      </c>
      <c r="G588" s="14">
        <v>0</v>
      </c>
      <c r="H588" s="14">
        <v>148</v>
      </c>
      <c r="I588" s="14">
        <v>6</v>
      </c>
      <c r="J588" s="14">
        <v>6</v>
      </c>
      <c r="K588" s="14">
        <v>2.288</v>
      </c>
      <c r="L588" s="14">
        <v>2.288</v>
      </c>
      <c r="M588" s="14">
        <v>12</v>
      </c>
      <c r="N588" s="14">
        <v>12</v>
      </c>
      <c r="O588" s="17">
        <v>2005</v>
      </c>
      <c r="P588" s="17" t="s">
        <v>874</v>
      </c>
      <c r="Q588" s="14" t="s">
        <v>1273</v>
      </c>
      <c r="R588" s="14">
        <v>460</v>
      </c>
      <c r="S588" s="14">
        <v>460</v>
      </c>
      <c r="T588" s="17" t="s">
        <v>390</v>
      </c>
      <c r="U588" s="14"/>
    </row>
    <row r="589" ht="109" customHeight="1" spans="1:21">
      <c r="A589" s="14">
        <v>17</v>
      </c>
      <c r="B589" s="14" t="s">
        <v>1277</v>
      </c>
      <c r="C589" s="152" t="s">
        <v>1278</v>
      </c>
      <c r="D589" s="17" t="s">
        <v>1271</v>
      </c>
      <c r="E589" s="152" t="s">
        <v>1279</v>
      </c>
      <c r="F589" s="152">
        <v>272</v>
      </c>
      <c r="G589" s="14">
        <v>0</v>
      </c>
      <c r="H589" s="152">
        <v>272</v>
      </c>
      <c r="I589" s="152">
        <v>48</v>
      </c>
      <c r="J589" s="152">
        <v>48</v>
      </c>
      <c r="K589" s="152">
        <v>4.08</v>
      </c>
      <c r="L589" s="152">
        <v>4.08</v>
      </c>
      <c r="M589" s="152">
        <v>9</v>
      </c>
      <c r="N589" s="152">
        <v>9</v>
      </c>
      <c r="O589" s="152">
        <v>1998</v>
      </c>
      <c r="P589" s="152" t="s">
        <v>874</v>
      </c>
      <c r="Q589" s="14" t="s">
        <v>1273</v>
      </c>
      <c r="R589" s="14">
        <v>820</v>
      </c>
      <c r="S589" s="14">
        <v>820</v>
      </c>
      <c r="T589" s="17" t="s">
        <v>390</v>
      </c>
      <c r="U589" s="14"/>
    </row>
    <row r="590" ht="112" customHeight="1" spans="1:21">
      <c r="A590" s="14">
        <v>18</v>
      </c>
      <c r="B590" s="152" t="s">
        <v>1280</v>
      </c>
      <c r="C590" s="14" t="s">
        <v>1281</v>
      </c>
      <c r="D590" s="17" t="s">
        <v>1271</v>
      </c>
      <c r="E590" s="152" t="s">
        <v>1272</v>
      </c>
      <c r="F590" s="152">
        <v>310</v>
      </c>
      <c r="G590" s="14">
        <v>0</v>
      </c>
      <c r="H590" s="14">
        <v>310</v>
      </c>
      <c r="I590" s="152">
        <v>36</v>
      </c>
      <c r="J590" s="14">
        <v>36</v>
      </c>
      <c r="K590" s="152">
        <v>5.47</v>
      </c>
      <c r="L590" s="14">
        <v>5.47</v>
      </c>
      <c r="M590" s="152">
        <v>90</v>
      </c>
      <c r="N590" s="14">
        <v>90</v>
      </c>
      <c r="O590" s="152">
        <v>2003</v>
      </c>
      <c r="P590" s="152" t="s">
        <v>874</v>
      </c>
      <c r="Q590" s="14" t="s">
        <v>1273</v>
      </c>
      <c r="R590" s="14">
        <v>1090</v>
      </c>
      <c r="S590" s="14">
        <v>1090</v>
      </c>
      <c r="T590" s="17" t="s">
        <v>390</v>
      </c>
      <c r="U590" s="14"/>
    </row>
    <row r="591" ht="108" customHeight="1" spans="1:21">
      <c r="A591" s="14">
        <v>19</v>
      </c>
      <c r="B591" s="14" t="s">
        <v>1282</v>
      </c>
      <c r="C591" s="14" t="s">
        <v>1283</v>
      </c>
      <c r="D591" s="14" t="s">
        <v>1284</v>
      </c>
      <c r="E591" s="14" t="s">
        <v>1285</v>
      </c>
      <c r="F591" s="14">
        <v>130</v>
      </c>
      <c r="G591" s="14">
        <v>0</v>
      </c>
      <c r="H591" s="14">
        <v>130</v>
      </c>
      <c r="I591" s="14">
        <v>10</v>
      </c>
      <c r="J591" s="14">
        <v>10</v>
      </c>
      <c r="K591" s="14">
        <v>2.83</v>
      </c>
      <c r="L591" s="14">
        <v>2.83</v>
      </c>
      <c r="M591" s="14">
        <v>18</v>
      </c>
      <c r="N591" s="14">
        <v>18</v>
      </c>
      <c r="O591" s="14">
        <v>2005</v>
      </c>
      <c r="P591" s="14" t="s">
        <v>61</v>
      </c>
      <c r="Q591" s="14" t="s">
        <v>1286</v>
      </c>
      <c r="R591" s="14">
        <v>300</v>
      </c>
      <c r="S591" s="14">
        <v>300</v>
      </c>
      <c r="T591" s="14" t="s">
        <v>865</v>
      </c>
      <c r="U591" s="14"/>
    </row>
    <row r="592" ht="135" customHeight="1" spans="1:21">
      <c r="A592" s="14">
        <v>20</v>
      </c>
      <c r="B592" s="14" t="s">
        <v>1287</v>
      </c>
      <c r="C592" s="14" t="s">
        <v>1288</v>
      </c>
      <c r="D592" s="14" t="s">
        <v>1284</v>
      </c>
      <c r="E592" s="14" t="s">
        <v>1285</v>
      </c>
      <c r="F592" s="14">
        <v>200</v>
      </c>
      <c r="G592" s="14">
        <v>0</v>
      </c>
      <c r="H592" s="14">
        <v>200</v>
      </c>
      <c r="I592" s="14">
        <v>8</v>
      </c>
      <c r="J592" s="14">
        <v>8</v>
      </c>
      <c r="K592" s="14">
        <v>2</v>
      </c>
      <c r="L592" s="14">
        <v>2</v>
      </c>
      <c r="M592" s="14">
        <v>16</v>
      </c>
      <c r="N592" s="14">
        <v>16</v>
      </c>
      <c r="O592" s="14">
        <v>2000</v>
      </c>
      <c r="P592" s="14" t="s">
        <v>61</v>
      </c>
      <c r="Q592" s="14" t="s">
        <v>1289</v>
      </c>
      <c r="R592" s="14">
        <v>650</v>
      </c>
      <c r="S592" s="14">
        <v>650</v>
      </c>
      <c r="T592" s="14" t="s">
        <v>865</v>
      </c>
      <c r="U592" s="14"/>
    </row>
    <row r="593" ht="136" customHeight="1" spans="1:21">
      <c r="A593" s="14">
        <v>21</v>
      </c>
      <c r="B593" s="14" t="s">
        <v>1290</v>
      </c>
      <c r="C593" s="14" t="s">
        <v>1291</v>
      </c>
      <c r="D593" s="14" t="s">
        <v>1284</v>
      </c>
      <c r="E593" s="14" t="s">
        <v>1292</v>
      </c>
      <c r="F593" s="14">
        <v>170</v>
      </c>
      <c r="G593" s="14">
        <v>0</v>
      </c>
      <c r="H593" s="14">
        <v>170</v>
      </c>
      <c r="I593" s="14">
        <v>7</v>
      </c>
      <c r="J593" s="14">
        <v>7</v>
      </c>
      <c r="K593" s="14">
        <v>0.95</v>
      </c>
      <c r="L593" s="14">
        <v>0.95</v>
      </c>
      <c r="M593" s="14">
        <v>12</v>
      </c>
      <c r="N593" s="14">
        <v>12</v>
      </c>
      <c r="O593" s="14" t="s">
        <v>1293</v>
      </c>
      <c r="P593" s="14" t="s">
        <v>37</v>
      </c>
      <c r="Q593" s="14" t="s">
        <v>1289</v>
      </c>
      <c r="R593" s="14">
        <v>550</v>
      </c>
      <c r="S593" s="14">
        <v>550</v>
      </c>
      <c r="T593" s="14" t="s">
        <v>865</v>
      </c>
      <c r="U593" s="14"/>
    </row>
    <row r="594" ht="127" customHeight="1" spans="1:21">
      <c r="A594" s="14">
        <v>22</v>
      </c>
      <c r="B594" s="14" t="s">
        <v>1294</v>
      </c>
      <c r="C594" s="14" t="s">
        <v>1295</v>
      </c>
      <c r="D594" s="14" t="s">
        <v>1284</v>
      </c>
      <c r="E594" s="14" t="s">
        <v>1292</v>
      </c>
      <c r="F594" s="14">
        <v>124</v>
      </c>
      <c r="G594" s="14">
        <v>0</v>
      </c>
      <c r="H594" s="14">
        <v>124</v>
      </c>
      <c r="I594" s="14">
        <v>11</v>
      </c>
      <c r="J594" s="14">
        <v>11</v>
      </c>
      <c r="K594" s="14">
        <v>0.864</v>
      </c>
      <c r="L594" s="14">
        <v>0.864</v>
      </c>
      <c r="M594" s="14">
        <v>10</v>
      </c>
      <c r="N594" s="14">
        <v>10</v>
      </c>
      <c r="O594" s="14">
        <v>1983</v>
      </c>
      <c r="P594" s="14" t="s">
        <v>37</v>
      </c>
      <c r="Q594" s="14" t="s">
        <v>1289</v>
      </c>
      <c r="R594" s="14">
        <v>550</v>
      </c>
      <c r="S594" s="14">
        <v>550</v>
      </c>
      <c r="T594" s="14" t="s">
        <v>865</v>
      </c>
      <c r="U594" s="14"/>
    </row>
    <row r="595" ht="132" customHeight="1" spans="1:21">
      <c r="A595" s="14">
        <v>23</v>
      </c>
      <c r="B595" s="14" t="s">
        <v>1296</v>
      </c>
      <c r="C595" s="14" t="s">
        <v>1297</v>
      </c>
      <c r="D595" s="14" t="s">
        <v>1284</v>
      </c>
      <c r="E595" s="14" t="s">
        <v>1292</v>
      </c>
      <c r="F595" s="14">
        <v>160</v>
      </c>
      <c r="G595" s="14">
        <v>0</v>
      </c>
      <c r="H595" s="14">
        <v>160</v>
      </c>
      <c r="I595" s="14">
        <v>10</v>
      </c>
      <c r="J595" s="14">
        <v>10</v>
      </c>
      <c r="K595" s="14">
        <v>1.25</v>
      </c>
      <c r="L595" s="14">
        <v>1.25</v>
      </c>
      <c r="M595" s="14">
        <v>18</v>
      </c>
      <c r="N595" s="14">
        <v>18</v>
      </c>
      <c r="O595" s="14">
        <v>1980</v>
      </c>
      <c r="P595" s="14" t="s">
        <v>37</v>
      </c>
      <c r="Q595" s="14" t="s">
        <v>1289</v>
      </c>
      <c r="R595" s="14">
        <v>640</v>
      </c>
      <c r="S595" s="14">
        <v>640</v>
      </c>
      <c r="T595" s="14" t="s">
        <v>865</v>
      </c>
      <c r="U595" s="14"/>
    </row>
    <row r="596" ht="133" customHeight="1" spans="1:21">
      <c r="A596" s="14">
        <v>24</v>
      </c>
      <c r="B596" s="14" t="s">
        <v>1298</v>
      </c>
      <c r="C596" s="14" t="s">
        <v>1299</v>
      </c>
      <c r="D596" s="14" t="s">
        <v>1284</v>
      </c>
      <c r="E596" s="14" t="s">
        <v>1300</v>
      </c>
      <c r="F596" s="14">
        <v>80</v>
      </c>
      <c r="G596" s="14">
        <v>0</v>
      </c>
      <c r="H596" s="14">
        <v>80</v>
      </c>
      <c r="I596" s="14">
        <v>3</v>
      </c>
      <c r="J596" s="14">
        <v>3</v>
      </c>
      <c r="K596" s="14">
        <v>0.52</v>
      </c>
      <c r="L596" s="14">
        <v>0.52</v>
      </c>
      <c r="M596" s="14">
        <v>6</v>
      </c>
      <c r="N596" s="14">
        <v>6</v>
      </c>
      <c r="O596" s="14">
        <v>1988</v>
      </c>
      <c r="P596" s="14" t="s">
        <v>37</v>
      </c>
      <c r="Q596" s="14" t="s">
        <v>1289</v>
      </c>
      <c r="R596" s="14">
        <v>300</v>
      </c>
      <c r="S596" s="14">
        <v>300</v>
      </c>
      <c r="T596" s="14" t="s">
        <v>865</v>
      </c>
      <c r="U596" s="14"/>
    </row>
    <row r="597" ht="76" customHeight="1" spans="1:21">
      <c r="A597" s="14">
        <v>25</v>
      </c>
      <c r="B597" s="14" t="s">
        <v>1301</v>
      </c>
      <c r="C597" s="14" t="s">
        <v>1302</v>
      </c>
      <c r="D597" s="14" t="s">
        <v>1303</v>
      </c>
      <c r="E597" s="14" t="s">
        <v>1304</v>
      </c>
      <c r="F597" s="14">
        <v>40</v>
      </c>
      <c r="G597" s="14">
        <v>0</v>
      </c>
      <c r="H597" s="14">
        <v>40</v>
      </c>
      <c r="I597" s="14">
        <v>3</v>
      </c>
      <c r="J597" s="14">
        <v>3</v>
      </c>
      <c r="K597" s="14">
        <v>0.31</v>
      </c>
      <c r="L597" s="14">
        <v>0.31</v>
      </c>
      <c r="M597" s="14">
        <v>4</v>
      </c>
      <c r="N597" s="14">
        <v>4</v>
      </c>
      <c r="O597" s="14">
        <v>1985</v>
      </c>
      <c r="P597" s="14" t="s">
        <v>37</v>
      </c>
      <c r="Q597" s="14" t="s">
        <v>1305</v>
      </c>
      <c r="R597" s="14">
        <v>127.1</v>
      </c>
      <c r="S597" s="14">
        <v>127.1</v>
      </c>
      <c r="T597" s="14" t="s">
        <v>709</v>
      </c>
      <c r="U597" s="14"/>
    </row>
    <row r="598" ht="76" customHeight="1" spans="1:21">
      <c r="A598" s="14">
        <v>26</v>
      </c>
      <c r="B598" s="14" t="s">
        <v>1306</v>
      </c>
      <c r="C598" s="14" t="s">
        <v>1307</v>
      </c>
      <c r="D598" s="14" t="s">
        <v>1303</v>
      </c>
      <c r="E598" s="14" t="s">
        <v>1304</v>
      </c>
      <c r="F598" s="14">
        <v>16</v>
      </c>
      <c r="G598" s="14">
        <v>16</v>
      </c>
      <c r="H598" s="14">
        <v>16</v>
      </c>
      <c r="I598" s="14">
        <v>1</v>
      </c>
      <c r="J598" s="14">
        <v>1</v>
      </c>
      <c r="K598" s="14">
        <v>0.2</v>
      </c>
      <c r="L598" s="14">
        <v>0.2</v>
      </c>
      <c r="M598" s="14">
        <v>2</v>
      </c>
      <c r="N598" s="14">
        <v>2</v>
      </c>
      <c r="O598" s="14">
        <v>1995</v>
      </c>
      <c r="P598" s="14" t="s">
        <v>37</v>
      </c>
      <c r="Q598" s="14"/>
      <c r="R598" s="14">
        <v>82</v>
      </c>
      <c r="S598" s="14">
        <v>82</v>
      </c>
      <c r="T598" s="14" t="s">
        <v>709</v>
      </c>
      <c r="U598" s="14"/>
    </row>
    <row r="599" ht="76" customHeight="1" spans="1:21">
      <c r="A599" s="14">
        <v>27</v>
      </c>
      <c r="B599" s="14" t="s">
        <v>1308</v>
      </c>
      <c r="C599" s="14" t="s">
        <v>1309</v>
      </c>
      <c r="D599" s="14" t="s">
        <v>1303</v>
      </c>
      <c r="E599" s="14" t="s">
        <v>1304</v>
      </c>
      <c r="F599" s="14">
        <v>30</v>
      </c>
      <c r="G599" s="14">
        <v>0</v>
      </c>
      <c r="H599" s="14">
        <v>30</v>
      </c>
      <c r="I599" s="14">
        <v>1</v>
      </c>
      <c r="J599" s="14">
        <v>1</v>
      </c>
      <c r="K599" s="14">
        <v>0.217</v>
      </c>
      <c r="L599" s="14">
        <v>0.217</v>
      </c>
      <c r="M599" s="14">
        <v>3</v>
      </c>
      <c r="N599" s="14">
        <v>3</v>
      </c>
      <c r="O599" s="14">
        <v>1993</v>
      </c>
      <c r="P599" s="14" t="s">
        <v>37</v>
      </c>
      <c r="Q599" s="14"/>
      <c r="R599" s="14">
        <v>88.97</v>
      </c>
      <c r="S599" s="14">
        <v>203.77</v>
      </c>
      <c r="T599" s="14" t="s">
        <v>709</v>
      </c>
      <c r="U599" s="14"/>
    </row>
    <row r="600" ht="76" customHeight="1" spans="1:21">
      <c r="A600" s="14">
        <v>28</v>
      </c>
      <c r="B600" s="14" t="s">
        <v>1310</v>
      </c>
      <c r="C600" s="14"/>
      <c r="D600" s="14" t="s">
        <v>1303</v>
      </c>
      <c r="E600" s="14" t="s">
        <v>1304</v>
      </c>
      <c r="F600" s="14">
        <v>19</v>
      </c>
      <c r="G600" s="14">
        <v>19</v>
      </c>
      <c r="H600" s="14">
        <v>19</v>
      </c>
      <c r="I600" s="14">
        <v>2</v>
      </c>
      <c r="J600" s="14">
        <v>2</v>
      </c>
      <c r="K600" s="14">
        <v>0.072</v>
      </c>
      <c r="L600" s="14">
        <v>0.072</v>
      </c>
      <c r="M600" s="14">
        <v>2</v>
      </c>
      <c r="N600" s="14">
        <v>2</v>
      </c>
      <c r="O600" s="14">
        <v>1993</v>
      </c>
      <c r="P600" s="14" t="s">
        <v>37</v>
      </c>
      <c r="Q600" s="14"/>
      <c r="R600" s="14">
        <v>29.52</v>
      </c>
      <c r="S600" s="14"/>
      <c r="T600" s="14" t="s">
        <v>709</v>
      </c>
      <c r="U600" s="14"/>
    </row>
    <row r="601" ht="76" customHeight="1" spans="1:21">
      <c r="A601" s="14">
        <v>29</v>
      </c>
      <c r="B601" s="14" t="s">
        <v>1311</v>
      </c>
      <c r="C601" s="14"/>
      <c r="D601" s="14" t="s">
        <v>1303</v>
      </c>
      <c r="E601" s="14" t="s">
        <v>1304</v>
      </c>
      <c r="F601" s="14">
        <v>20</v>
      </c>
      <c r="G601" s="14">
        <v>0</v>
      </c>
      <c r="H601" s="14">
        <v>20</v>
      </c>
      <c r="I601" s="14">
        <v>1</v>
      </c>
      <c r="J601" s="14">
        <v>1</v>
      </c>
      <c r="K601" s="14">
        <v>0.208</v>
      </c>
      <c r="L601" s="14">
        <v>0.208</v>
      </c>
      <c r="M601" s="14">
        <v>2</v>
      </c>
      <c r="N601" s="14">
        <v>2</v>
      </c>
      <c r="O601" s="14">
        <v>1993</v>
      </c>
      <c r="P601" s="14" t="s">
        <v>37</v>
      </c>
      <c r="Q601" s="14"/>
      <c r="R601" s="14">
        <v>85.28</v>
      </c>
      <c r="S601" s="14"/>
      <c r="T601" s="14" t="s">
        <v>709</v>
      </c>
      <c r="U601" s="14"/>
    </row>
    <row r="602" ht="76" customHeight="1" spans="1:21">
      <c r="A602" s="14">
        <v>30</v>
      </c>
      <c r="B602" s="14" t="s">
        <v>1312</v>
      </c>
      <c r="C602" s="14" t="s">
        <v>1313</v>
      </c>
      <c r="D602" s="14" t="s">
        <v>1303</v>
      </c>
      <c r="E602" s="14" t="s">
        <v>1304</v>
      </c>
      <c r="F602" s="14">
        <v>21</v>
      </c>
      <c r="G602" s="14">
        <v>0</v>
      </c>
      <c r="H602" s="14">
        <v>21</v>
      </c>
      <c r="I602" s="14">
        <v>2</v>
      </c>
      <c r="J602" s="14">
        <v>2</v>
      </c>
      <c r="K602" s="14">
        <v>0.27</v>
      </c>
      <c r="L602" s="14">
        <v>0.27</v>
      </c>
      <c r="M602" s="14">
        <v>2</v>
      </c>
      <c r="N602" s="14">
        <v>2</v>
      </c>
      <c r="O602" s="14">
        <v>2002</v>
      </c>
      <c r="P602" s="14" t="s">
        <v>61</v>
      </c>
      <c r="Q602" s="14"/>
      <c r="R602" s="14">
        <v>110.7</v>
      </c>
      <c r="S602" s="14">
        <v>110.7</v>
      </c>
      <c r="T602" s="14" t="s">
        <v>709</v>
      </c>
      <c r="U602" s="14"/>
    </row>
    <row r="603" ht="76" customHeight="1" spans="1:21">
      <c r="A603" s="14">
        <v>31</v>
      </c>
      <c r="B603" s="14" t="s">
        <v>1314</v>
      </c>
      <c r="C603" s="14" t="s">
        <v>1315</v>
      </c>
      <c r="D603" s="14" t="s">
        <v>1303</v>
      </c>
      <c r="E603" s="14" t="s">
        <v>1304</v>
      </c>
      <c r="F603" s="14">
        <v>76</v>
      </c>
      <c r="G603" s="14">
        <v>0</v>
      </c>
      <c r="H603" s="14">
        <v>76</v>
      </c>
      <c r="I603" s="14">
        <v>3</v>
      </c>
      <c r="J603" s="14">
        <v>3</v>
      </c>
      <c r="K603" s="14">
        <v>0.624</v>
      </c>
      <c r="L603" s="14">
        <v>0.624</v>
      </c>
      <c r="M603" s="14">
        <v>5</v>
      </c>
      <c r="N603" s="14">
        <v>5</v>
      </c>
      <c r="O603" s="14">
        <v>1994</v>
      </c>
      <c r="P603" s="14" t="s">
        <v>37</v>
      </c>
      <c r="Q603" s="14"/>
      <c r="R603" s="14">
        <v>255.84</v>
      </c>
      <c r="S603" s="14">
        <v>255.84</v>
      </c>
      <c r="T603" s="14" t="s">
        <v>709</v>
      </c>
      <c r="U603" s="14"/>
    </row>
    <row r="604" ht="88" customHeight="1" spans="1:21">
      <c r="A604" s="14">
        <v>32</v>
      </c>
      <c r="B604" s="14" t="s">
        <v>1316</v>
      </c>
      <c r="C604" s="14" t="s">
        <v>1317</v>
      </c>
      <c r="D604" s="14" t="s">
        <v>1303</v>
      </c>
      <c r="E604" s="14" t="s">
        <v>1318</v>
      </c>
      <c r="F604" s="14">
        <v>30</v>
      </c>
      <c r="G604" s="14">
        <v>3</v>
      </c>
      <c r="H604" s="14">
        <v>86</v>
      </c>
      <c r="I604" s="14">
        <v>1</v>
      </c>
      <c r="J604" s="14">
        <v>8</v>
      </c>
      <c r="K604" s="14">
        <v>0.5</v>
      </c>
      <c r="L604" s="14">
        <v>2.332</v>
      </c>
      <c r="M604" s="14">
        <v>2</v>
      </c>
      <c r="N604" s="14">
        <v>2</v>
      </c>
      <c r="O604" s="14">
        <v>1985</v>
      </c>
      <c r="P604" s="14" t="s">
        <v>37</v>
      </c>
      <c r="Q604" s="14" t="s">
        <v>1305</v>
      </c>
      <c r="R604" s="14">
        <v>205</v>
      </c>
      <c r="S604" s="14">
        <v>956.12</v>
      </c>
      <c r="T604" s="14" t="s">
        <v>709</v>
      </c>
      <c r="U604" s="14"/>
    </row>
    <row r="605" ht="88" customHeight="1" spans="1:21">
      <c r="A605" s="14">
        <v>33</v>
      </c>
      <c r="B605" s="14" t="s">
        <v>1319</v>
      </c>
      <c r="C605" s="14"/>
      <c r="D605" s="14" t="s">
        <v>1303</v>
      </c>
      <c r="E605" s="14" t="s">
        <v>1318</v>
      </c>
      <c r="F605" s="14">
        <v>12</v>
      </c>
      <c r="G605" s="14">
        <v>0</v>
      </c>
      <c r="H605" s="14"/>
      <c r="I605" s="14">
        <v>1</v>
      </c>
      <c r="J605" s="14"/>
      <c r="K605" s="14">
        <v>0.5</v>
      </c>
      <c r="L605" s="14"/>
      <c r="M605" s="14">
        <v>2</v>
      </c>
      <c r="N605" s="14">
        <v>2</v>
      </c>
      <c r="O605" s="14">
        <v>1985</v>
      </c>
      <c r="P605" s="14" t="s">
        <v>37</v>
      </c>
      <c r="Q605" s="14"/>
      <c r="R605" s="14">
        <v>205</v>
      </c>
      <c r="S605" s="14"/>
      <c r="T605" s="14" t="s">
        <v>709</v>
      </c>
      <c r="U605" s="14"/>
    </row>
    <row r="606" ht="88" customHeight="1" spans="1:21">
      <c r="A606" s="14">
        <v>34</v>
      </c>
      <c r="B606" s="14" t="s">
        <v>1320</v>
      </c>
      <c r="C606" s="14"/>
      <c r="D606" s="14" t="s">
        <v>1303</v>
      </c>
      <c r="E606" s="14" t="s">
        <v>1318</v>
      </c>
      <c r="F606" s="14">
        <v>12</v>
      </c>
      <c r="G606" s="14">
        <v>0</v>
      </c>
      <c r="H606" s="14"/>
      <c r="I606" s="14">
        <v>1</v>
      </c>
      <c r="J606" s="14"/>
      <c r="K606" s="14">
        <v>0.2</v>
      </c>
      <c r="L606" s="14"/>
      <c r="M606" s="14">
        <v>2</v>
      </c>
      <c r="N606" s="14">
        <v>2</v>
      </c>
      <c r="O606" s="14">
        <v>1985</v>
      </c>
      <c r="P606" s="14" t="s">
        <v>37</v>
      </c>
      <c r="Q606" s="14"/>
      <c r="R606" s="14">
        <v>82</v>
      </c>
      <c r="S606" s="14"/>
      <c r="T606" s="14" t="s">
        <v>709</v>
      </c>
      <c r="U606" s="14"/>
    </row>
    <row r="607" ht="88" customHeight="1" spans="1:21">
      <c r="A607" s="14">
        <v>35</v>
      </c>
      <c r="B607" s="14" t="s">
        <v>1321</v>
      </c>
      <c r="C607" s="14"/>
      <c r="D607" s="14" t="s">
        <v>1303</v>
      </c>
      <c r="E607" s="14" t="s">
        <v>1318</v>
      </c>
      <c r="F607" s="14">
        <v>12</v>
      </c>
      <c r="G607" s="14">
        <v>0</v>
      </c>
      <c r="H607" s="14"/>
      <c r="I607" s="14">
        <v>1</v>
      </c>
      <c r="J607" s="14"/>
      <c r="K607" s="14">
        <v>0.48</v>
      </c>
      <c r="L607" s="14"/>
      <c r="M607" s="14">
        <v>2</v>
      </c>
      <c r="N607" s="14">
        <v>2</v>
      </c>
      <c r="O607" s="14">
        <v>1978</v>
      </c>
      <c r="P607" s="14" t="s">
        <v>37</v>
      </c>
      <c r="Q607" s="14"/>
      <c r="R607" s="14">
        <v>196.8</v>
      </c>
      <c r="S607" s="14"/>
      <c r="T607" s="14" t="s">
        <v>709</v>
      </c>
      <c r="U607" s="14"/>
    </row>
    <row r="608" ht="88" customHeight="1" spans="1:21">
      <c r="A608" s="14">
        <v>36</v>
      </c>
      <c r="B608" s="14" t="s">
        <v>1322</v>
      </c>
      <c r="C608" s="14"/>
      <c r="D608" s="14" t="s">
        <v>1303</v>
      </c>
      <c r="E608" s="14" t="s">
        <v>1318</v>
      </c>
      <c r="F608" s="14">
        <v>15</v>
      </c>
      <c r="G608" s="14">
        <v>15</v>
      </c>
      <c r="H608" s="14"/>
      <c r="I608" s="14">
        <v>3</v>
      </c>
      <c r="J608" s="14"/>
      <c r="K608" s="14">
        <v>0.352</v>
      </c>
      <c r="L608" s="14"/>
      <c r="M608" s="14">
        <v>0</v>
      </c>
      <c r="N608" s="14">
        <v>0</v>
      </c>
      <c r="O608" s="14">
        <v>1980</v>
      </c>
      <c r="P608" s="14" t="s">
        <v>37</v>
      </c>
      <c r="Q608" s="14"/>
      <c r="R608" s="14">
        <v>144.32</v>
      </c>
      <c r="S608" s="14"/>
      <c r="T608" s="14" t="s">
        <v>709</v>
      </c>
      <c r="U608" s="14"/>
    </row>
    <row r="609" ht="88" customHeight="1" spans="1:21">
      <c r="A609" s="14">
        <v>37</v>
      </c>
      <c r="B609" s="14" t="s">
        <v>1323</v>
      </c>
      <c r="C609" s="14"/>
      <c r="D609" s="14" t="s">
        <v>1303</v>
      </c>
      <c r="E609" s="14" t="s">
        <v>1318</v>
      </c>
      <c r="F609" s="14">
        <v>5</v>
      </c>
      <c r="G609" s="14">
        <v>5</v>
      </c>
      <c r="H609" s="14"/>
      <c r="I609" s="14">
        <v>1</v>
      </c>
      <c r="J609" s="14"/>
      <c r="K609" s="14">
        <v>0.3</v>
      </c>
      <c r="L609" s="14"/>
      <c r="M609" s="14">
        <v>2</v>
      </c>
      <c r="N609" s="14">
        <v>2</v>
      </c>
      <c r="O609" s="14">
        <v>1980</v>
      </c>
      <c r="P609" s="14" t="s">
        <v>61</v>
      </c>
      <c r="Q609" s="14"/>
      <c r="R609" s="14">
        <v>123</v>
      </c>
      <c r="S609" s="14"/>
      <c r="T609" s="14" t="s">
        <v>709</v>
      </c>
      <c r="U609" s="14"/>
    </row>
    <row r="610" ht="132" customHeight="1" spans="1:21">
      <c r="A610" s="14">
        <v>38</v>
      </c>
      <c r="B610" s="14" t="s">
        <v>1306</v>
      </c>
      <c r="C610" s="14" t="s">
        <v>1324</v>
      </c>
      <c r="D610" s="14" t="s">
        <v>1303</v>
      </c>
      <c r="E610" s="14" t="s">
        <v>1318</v>
      </c>
      <c r="F610" s="14">
        <v>72</v>
      </c>
      <c r="G610" s="14">
        <v>24</v>
      </c>
      <c r="H610" s="14">
        <v>135</v>
      </c>
      <c r="I610" s="14">
        <v>4</v>
      </c>
      <c r="J610" s="14">
        <v>7</v>
      </c>
      <c r="K610" s="14">
        <v>0.55</v>
      </c>
      <c r="L610" s="14">
        <v>1.59</v>
      </c>
      <c r="M610" s="14">
        <v>8</v>
      </c>
      <c r="N610" s="14">
        <v>8</v>
      </c>
      <c r="O610" s="14">
        <v>1996</v>
      </c>
      <c r="P610" s="14" t="s">
        <v>37</v>
      </c>
      <c r="Q610" s="14" t="s">
        <v>1305</v>
      </c>
      <c r="R610" s="14">
        <v>225.5</v>
      </c>
      <c r="S610" s="14">
        <v>651.9</v>
      </c>
      <c r="T610" s="14" t="s">
        <v>709</v>
      </c>
      <c r="U610" s="14"/>
    </row>
    <row r="611" ht="132" customHeight="1" spans="1:21">
      <c r="A611" s="14">
        <v>39</v>
      </c>
      <c r="B611" s="14" t="s">
        <v>1325</v>
      </c>
      <c r="C611" s="14"/>
      <c r="D611" s="14" t="s">
        <v>1303</v>
      </c>
      <c r="E611" s="14" t="s">
        <v>1318</v>
      </c>
      <c r="F611" s="14">
        <v>16</v>
      </c>
      <c r="G611" s="14">
        <v>0</v>
      </c>
      <c r="H611" s="14"/>
      <c r="I611" s="14">
        <v>1</v>
      </c>
      <c r="J611" s="14"/>
      <c r="K611" s="14">
        <v>0.52</v>
      </c>
      <c r="L611" s="14"/>
      <c r="M611" s="14">
        <v>2</v>
      </c>
      <c r="N611" s="14">
        <v>2</v>
      </c>
      <c r="O611" s="14">
        <v>1989</v>
      </c>
      <c r="P611" s="14" t="s">
        <v>61</v>
      </c>
      <c r="Q611" s="14"/>
      <c r="R611" s="14">
        <v>213.2</v>
      </c>
      <c r="S611" s="14"/>
      <c r="T611" s="14" t="s">
        <v>709</v>
      </c>
      <c r="U611" s="14"/>
    </row>
    <row r="612" ht="132" customHeight="1" spans="1:21">
      <c r="A612" s="14">
        <v>40</v>
      </c>
      <c r="B612" s="14" t="s">
        <v>1326</v>
      </c>
      <c r="C612" s="14"/>
      <c r="D612" s="14" t="s">
        <v>1303</v>
      </c>
      <c r="E612" s="14" t="s">
        <v>1318</v>
      </c>
      <c r="F612" s="14">
        <v>23</v>
      </c>
      <c r="G612" s="14">
        <v>0</v>
      </c>
      <c r="H612" s="14"/>
      <c r="I612" s="14">
        <v>1</v>
      </c>
      <c r="J612" s="14"/>
      <c r="K612" s="14">
        <v>0.18</v>
      </c>
      <c r="L612" s="14"/>
      <c r="M612" s="14">
        <v>3</v>
      </c>
      <c r="N612" s="14">
        <v>3</v>
      </c>
      <c r="O612" s="14">
        <v>1998</v>
      </c>
      <c r="P612" s="14" t="s">
        <v>37</v>
      </c>
      <c r="Q612" s="14"/>
      <c r="R612" s="14">
        <v>73.8</v>
      </c>
      <c r="S612" s="14"/>
      <c r="T612" s="14" t="s">
        <v>709</v>
      </c>
      <c r="U612" s="14"/>
    </row>
    <row r="613" ht="132" customHeight="1" spans="1:21">
      <c r="A613" s="14">
        <v>41</v>
      </c>
      <c r="B613" s="14" t="s">
        <v>1327</v>
      </c>
      <c r="C613" s="14"/>
      <c r="D613" s="14" t="s">
        <v>1303</v>
      </c>
      <c r="E613" s="14" t="s">
        <v>1318</v>
      </c>
      <c r="F613" s="14">
        <v>24</v>
      </c>
      <c r="G613" s="14">
        <v>0</v>
      </c>
      <c r="H613" s="14"/>
      <c r="I613" s="14">
        <v>1</v>
      </c>
      <c r="J613" s="14"/>
      <c r="K613" s="14">
        <v>0.34</v>
      </c>
      <c r="L613" s="14"/>
      <c r="M613" s="14">
        <v>3</v>
      </c>
      <c r="N613" s="14">
        <v>3</v>
      </c>
      <c r="O613" s="14">
        <v>1998</v>
      </c>
      <c r="P613" s="14" t="s">
        <v>61</v>
      </c>
      <c r="Q613" s="14"/>
      <c r="R613" s="14">
        <v>139.4</v>
      </c>
      <c r="S613" s="14"/>
      <c r="T613" s="14" t="s">
        <v>709</v>
      </c>
      <c r="U613" s="14"/>
    </row>
    <row r="614" ht="130" customHeight="1" spans="1:21">
      <c r="A614" s="14">
        <v>42</v>
      </c>
      <c r="B614" s="14" t="s">
        <v>1328</v>
      </c>
      <c r="C614" s="14" t="s">
        <v>1329</v>
      </c>
      <c r="D614" s="14" t="s">
        <v>1303</v>
      </c>
      <c r="E614" s="14" t="s">
        <v>1318</v>
      </c>
      <c r="F614" s="14">
        <v>3</v>
      </c>
      <c r="G614" s="14">
        <v>3</v>
      </c>
      <c r="H614" s="14">
        <v>81</v>
      </c>
      <c r="I614" s="14">
        <v>1</v>
      </c>
      <c r="J614" s="14">
        <v>4</v>
      </c>
      <c r="K614" s="14">
        <v>0.352</v>
      </c>
      <c r="L614" s="14">
        <v>1.788</v>
      </c>
      <c r="M614" s="14">
        <v>0</v>
      </c>
      <c r="N614" s="14">
        <v>0</v>
      </c>
      <c r="O614" s="14">
        <v>1980</v>
      </c>
      <c r="P614" s="14" t="s">
        <v>37</v>
      </c>
      <c r="Q614" s="14" t="s">
        <v>1305</v>
      </c>
      <c r="R614" s="14">
        <v>144.32</v>
      </c>
      <c r="S614" s="14">
        <v>733.08</v>
      </c>
      <c r="T614" s="14" t="s">
        <v>709</v>
      </c>
      <c r="U614" s="14"/>
    </row>
    <row r="615" ht="130" customHeight="1" spans="1:21">
      <c r="A615" s="14">
        <v>43</v>
      </c>
      <c r="B615" s="14" t="s">
        <v>1330</v>
      </c>
      <c r="C615" s="14"/>
      <c r="D615" s="14" t="s">
        <v>1303</v>
      </c>
      <c r="E615" s="14" t="s">
        <v>1318</v>
      </c>
      <c r="F615" s="14">
        <v>30</v>
      </c>
      <c r="G615" s="14">
        <v>0</v>
      </c>
      <c r="H615" s="14"/>
      <c r="I615" s="14">
        <v>1</v>
      </c>
      <c r="J615" s="14"/>
      <c r="K615" s="14">
        <v>0.67</v>
      </c>
      <c r="L615" s="14"/>
      <c r="M615" s="14">
        <v>2</v>
      </c>
      <c r="N615" s="14">
        <v>2</v>
      </c>
      <c r="O615" s="14">
        <v>1989</v>
      </c>
      <c r="P615" s="14" t="s">
        <v>61</v>
      </c>
      <c r="Q615" s="14"/>
      <c r="R615" s="14">
        <v>274.7</v>
      </c>
      <c r="S615" s="14"/>
      <c r="T615" s="14" t="s">
        <v>709</v>
      </c>
      <c r="U615" s="14"/>
    </row>
    <row r="616" ht="130" customHeight="1" spans="1:21">
      <c r="A616" s="14">
        <v>44</v>
      </c>
      <c r="B616" s="14" t="s">
        <v>1331</v>
      </c>
      <c r="C616" s="14"/>
      <c r="D616" s="14" t="s">
        <v>1303</v>
      </c>
      <c r="E616" s="14" t="s">
        <v>1318</v>
      </c>
      <c r="F616" s="14">
        <v>24</v>
      </c>
      <c r="G616" s="14">
        <v>0</v>
      </c>
      <c r="H616" s="14"/>
      <c r="I616" s="14">
        <v>1</v>
      </c>
      <c r="J616" s="14"/>
      <c r="K616" s="14">
        <v>0.246</v>
      </c>
      <c r="L616" s="14"/>
      <c r="M616" s="14">
        <v>2</v>
      </c>
      <c r="N616" s="14">
        <v>2</v>
      </c>
      <c r="O616" s="14">
        <v>2000</v>
      </c>
      <c r="P616" s="14" t="s">
        <v>61</v>
      </c>
      <c r="Q616" s="14"/>
      <c r="R616" s="14">
        <v>100.86</v>
      </c>
      <c r="S616" s="14"/>
      <c r="T616" s="14" t="s">
        <v>709</v>
      </c>
      <c r="U616" s="14"/>
    </row>
    <row r="617" ht="130" customHeight="1" spans="1:21">
      <c r="A617" s="14">
        <v>45</v>
      </c>
      <c r="B617" s="14" t="s">
        <v>1332</v>
      </c>
      <c r="C617" s="14"/>
      <c r="D617" s="14" t="s">
        <v>1303</v>
      </c>
      <c r="E617" s="14" t="s">
        <v>1318</v>
      </c>
      <c r="F617" s="14">
        <v>24</v>
      </c>
      <c r="G617" s="14">
        <v>0</v>
      </c>
      <c r="H617" s="14"/>
      <c r="I617" s="14">
        <v>1</v>
      </c>
      <c r="J617" s="14"/>
      <c r="K617" s="14">
        <v>0.52</v>
      </c>
      <c r="L617" s="14"/>
      <c r="M617" s="14">
        <v>3</v>
      </c>
      <c r="N617" s="14">
        <v>3</v>
      </c>
      <c r="O617" s="14">
        <v>1999</v>
      </c>
      <c r="P617" s="14" t="s">
        <v>37</v>
      </c>
      <c r="Q617" s="14"/>
      <c r="R617" s="14">
        <v>213.2</v>
      </c>
      <c r="S617" s="14"/>
      <c r="T617" s="14" t="s">
        <v>709</v>
      </c>
      <c r="U617" s="14"/>
    </row>
    <row r="618" ht="88" customHeight="1" spans="1:21">
      <c r="A618" s="14">
        <v>46</v>
      </c>
      <c r="B618" s="14" t="s">
        <v>1333</v>
      </c>
      <c r="C618" s="14" t="s">
        <v>1334</v>
      </c>
      <c r="D618" s="14" t="s">
        <v>1303</v>
      </c>
      <c r="E618" s="14" t="s">
        <v>1335</v>
      </c>
      <c r="F618" s="14">
        <v>254</v>
      </c>
      <c r="G618" s="14">
        <v>35</v>
      </c>
      <c r="H618" s="14">
        <v>378</v>
      </c>
      <c r="I618" s="14">
        <v>8</v>
      </c>
      <c r="J618" s="14">
        <v>14</v>
      </c>
      <c r="K618" s="14">
        <v>5</v>
      </c>
      <c r="L618" s="14">
        <v>9</v>
      </c>
      <c r="M618" s="14">
        <v>25</v>
      </c>
      <c r="N618" s="14">
        <v>25</v>
      </c>
      <c r="O618" s="14" t="s">
        <v>350</v>
      </c>
      <c r="P618" s="14" t="s">
        <v>37</v>
      </c>
      <c r="Q618" s="14" t="s">
        <v>1305</v>
      </c>
      <c r="R618" s="14">
        <v>2050</v>
      </c>
      <c r="S618" s="14">
        <v>3690</v>
      </c>
      <c r="T618" s="14" t="s">
        <v>709</v>
      </c>
      <c r="U618" s="14"/>
    </row>
    <row r="619" ht="88" customHeight="1" spans="1:21">
      <c r="A619" s="14">
        <v>47</v>
      </c>
      <c r="B619" s="14" t="s">
        <v>1336</v>
      </c>
      <c r="C619" s="14"/>
      <c r="D619" s="14" t="s">
        <v>1303</v>
      </c>
      <c r="E619" s="14" t="s">
        <v>1335</v>
      </c>
      <c r="F619" s="14">
        <v>124</v>
      </c>
      <c r="G619" s="14">
        <v>40</v>
      </c>
      <c r="H619" s="14"/>
      <c r="I619" s="14">
        <v>6</v>
      </c>
      <c r="J619" s="14"/>
      <c r="K619" s="14">
        <v>4</v>
      </c>
      <c r="L619" s="14"/>
      <c r="M619" s="14">
        <v>10</v>
      </c>
      <c r="N619" s="14">
        <v>10</v>
      </c>
      <c r="O619" s="14" t="s">
        <v>1337</v>
      </c>
      <c r="P619" s="14" t="s">
        <v>37</v>
      </c>
      <c r="Q619" s="14"/>
      <c r="R619" s="14">
        <v>1640</v>
      </c>
      <c r="S619" s="14"/>
      <c r="T619" s="14" t="s">
        <v>709</v>
      </c>
      <c r="U619" s="14"/>
    </row>
    <row r="620" ht="88" customHeight="1" spans="1:21">
      <c r="A620" s="14">
        <v>48</v>
      </c>
      <c r="B620" s="14" t="s">
        <v>1338</v>
      </c>
      <c r="C620" s="14" t="s">
        <v>1339</v>
      </c>
      <c r="D620" s="14" t="s">
        <v>1303</v>
      </c>
      <c r="E620" s="14" t="s">
        <v>1335</v>
      </c>
      <c r="F620" s="14">
        <v>39</v>
      </c>
      <c r="G620" s="14">
        <v>0</v>
      </c>
      <c r="H620" s="14">
        <v>312</v>
      </c>
      <c r="I620" s="14">
        <v>2</v>
      </c>
      <c r="J620" s="14">
        <v>19</v>
      </c>
      <c r="K620" s="14">
        <v>0.41</v>
      </c>
      <c r="L620" s="14">
        <v>2.9405</v>
      </c>
      <c r="M620" s="14">
        <v>2</v>
      </c>
      <c r="N620" s="14">
        <v>2</v>
      </c>
      <c r="O620" s="14" t="s">
        <v>913</v>
      </c>
      <c r="P620" s="14" t="s">
        <v>37</v>
      </c>
      <c r="Q620" s="14"/>
      <c r="R620" s="14">
        <v>168.1</v>
      </c>
      <c r="S620" s="14">
        <v>1205.605</v>
      </c>
      <c r="T620" s="14" t="s">
        <v>709</v>
      </c>
      <c r="U620" s="14"/>
    </row>
    <row r="621" ht="88" customHeight="1" spans="1:21">
      <c r="A621" s="14">
        <v>49</v>
      </c>
      <c r="B621" s="14" t="s">
        <v>1340</v>
      </c>
      <c r="C621" s="14"/>
      <c r="D621" s="14" t="s">
        <v>1303</v>
      </c>
      <c r="E621" s="14" t="s">
        <v>1335</v>
      </c>
      <c r="F621" s="14">
        <v>168</v>
      </c>
      <c r="G621" s="14">
        <v>0</v>
      </c>
      <c r="H621" s="14"/>
      <c r="I621" s="14">
        <v>7</v>
      </c>
      <c r="J621" s="14"/>
      <c r="K621" s="14">
        <v>1.9</v>
      </c>
      <c r="L621" s="14"/>
      <c r="M621" s="14">
        <v>18</v>
      </c>
      <c r="N621" s="14">
        <v>18</v>
      </c>
      <c r="O621" s="14">
        <v>2000</v>
      </c>
      <c r="P621" s="14" t="s">
        <v>61</v>
      </c>
      <c r="Q621" s="14"/>
      <c r="R621" s="14">
        <v>779</v>
      </c>
      <c r="S621" s="14"/>
      <c r="T621" s="14" t="s">
        <v>709</v>
      </c>
      <c r="U621" s="14"/>
    </row>
    <row r="622" ht="88" customHeight="1" spans="1:21">
      <c r="A622" s="14">
        <v>50</v>
      </c>
      <c r="B622" s="14" t="s">
        <v>1341</v>
      </c>
      <c r="C622" s="14"/>
      <c r="D622" s="14" t="s">
        <v>1303</v>
      </c>
      <c r="E622" s="14" t="s">
        <v>1335</v>
      </c>
      <c r="F622" s="14">
        <v>65</v>
      </c>
      <c r="G622" s="14">
        <v>65</v>
      </c>
      <c r="H622" s="14"/>
      <c r="I622" s="14">
        <v>8</v>
      </c>
      <c r="J622" s="14"/>
      <c r="K622" s="14">
        <v>0.3105</v>
      </c>
      <c r="L622" s="14"/>
      <c r="M622" s="14">
        <v>0</v>
      </c>
      <c r="N622" s="14">
        <v>0</v>
      </c>
      <c r="O622" s="14">
        <v>1995</v>
      </c>
      <c r="P622" s="14" t="s">
        <v>37</v>
      </c>
      <c r="Q622" s="14"/>
      <c r="R622" s="14">
        <v>127.305</v>
      </c>
      <c r="S622" s="14"/>
      <c r="T622" s="14" t="s">
        <v>709</v>
      </c>
      <c r="U622" s="14"/>
    </row>
    <row r="623" ht="88" customHeight="1" spans="1:21">
      <c r="A623" s="14">
        <v>51</v>
      </c>
      <c r="B623" s="14" t="s">
        <v>1342</v>
      </c>
      <c r="C623" s="14"/>
      <c r="D623" s="14" t="s">
        <v>1303</v>
      </c>
      <c r="E623" s="14" t="s">
        <v>1335</v>
      </c>
      <c r="F623" s="14">
        <v>40</v>
      </c>
      <c r="G623" s="14">
        <v>0</v>
      </c>
      <c r="H623" s="14"/>
      <c r="I623" s="14">
        <v>2</v>
      </c>
      <c r="J623" s="14"/>
      <c r="K623" s="14">
        <v>0.32</v>
      </c>
      <c r="L623" s="14"/>
      <c r="M623" s="14">
        <v>5</v>
      </c>
      <c r="N623" s="14">
        <v>5</v>
      </c>
      <c r="O623" s="14" t="s">
        <v>917</v>
      </c>
      <c r="P623" s="14" t="s">
        <v>37</v>
      </c>
      <c r="Q623" s="14"/>
      <c r="R623" s="14">
        <v>131.2</v>
      </c>
      <c r="S623" s="14"/>
      <c r="T623" s="14" t="s">
        <v>709</v>
      </c>
      <c r="U623" s="14"/>
    </row>
    <row r="624" ht="45" customHeight="1" spans="1:21">
      <c r="A624" s="38" t="s">
        <v>241</v>
      </c>
      <c r="B624" s="38" t="s">
        <v>802</v>
      </c>
      <c r="C624" s="38" t="s">
        <v>1343</v>
      </c>
      <c r="D624" s="38"/>
      <c r="E624" s="38"/>
      <c r="F624" s="38">
        <f>SUM(F573:F623)</f>
        <v>6459</v>
      </c>
      <c r="G624" s="38">
        <f t="shared" ref="G624:S624" si="8">SUM(G573:G623)</f>
        <v>225</v>
      </c>
      <c r="H624" s="38">
        <f t="shared" si="8"/>
        <v>6459</v>
      </c>
      <c r="I624" s="38">
        <f t="shared" si="8"/>
        <v>459</v>
      </c>
      <c r="J624" s="38">
        <f t="shared" si="8"/>
        <v>459</v>
      </c>
      <c r="K624" s="38">
        <f t="shared" si="8"/>
        <v>84.0275</v>
      </c>
      <c r="L624" s="38">
        <f t="shared" si="8"/>
        <v>84.0275</v>
      </c>
      <c r="M624" s="38">
        <f t="shared" si="8"/>
        <v>780</v>
      </c>
      <c r="N624" s="38">
        <f t="shared" si="8"/>
        <v>780</v>
      </c>
      <c r="O624" s="38"/>
      <c r="P624" s="38"/>
      <c r="Q624" s="38"/>
      <c r="R624" s="38">
        <f t="shared" si="8"/>
        <v>25927.115</v>
      </c>
      <c r="S624" s="38">
        <f t="shared" si="8"/>
        <v>25927.115</v>
      </c>
      <c r="T624" s="38"/>
      <c r="U624" s="38"/>
    </row>
    <row r="625" ht="45" customHeight="1" spans="1:21">
      <c r="A625" s="13" t="s">
        <v>1344</v>
      </c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</row>
    <row r="626" ht="135" customHeight="1" spans="1:21">
      <c r="A626" s="14">
        <v>1</v>
      </c>
      <c r="B626" s="14" t="s">
        <v>1345</v>
      </c>
      <c r="C626" s="14" t="s">
        <v>1346</v>
      </c>
      <c r="D626" s="17" t="s">
        <v>1347</v>
      </c>
      <c r="E626" s="14" t="s">
        <v>1348</v>
      </c>
      <c r="F626" s="14">
        <v>50</v>
      </c>
      <c r="G626" s="14">
        <v>0</v>
      </c>
      <c r="H626" s="14">
        <v>2062</v>
      </c>
      <c r="I626" s="14">
        <v>2</v>
      </c>
      <c r="J626" s="14">
        <v>54</v>
      </c>
      <c r="K626" s="19">
        <v>0.56</v>
      </c>
      <c r="L626" s="19">
        <v>21.5226</v>
      </c>
      <c r="M626" s="14">
        <v>4</v>
      </c>
      <c r="N626" s="14">
        <v>4</v>
      </c>
      <c r="O626" s="14">
        <v>2000</v>
      </c>
      <c r="P626" s="14" t="s">
        <v>336</v>
      </c>
      <c r="Q626" s="14" t="s">
        <v>1349</v>
      </c>
      <c r="R626" s="17">
        <v>150</v>
      </c>
      <c r="S626" s="17">
        <v>6186</v>
      </c>
      <c r="T626" s="17" t="s">
        <v>34</v>
      </c>
      <c r="U626" s="10"/>
    </row>
    <row r="627" ht="135" customHeight="1" spans="1:21">
      <c r="A627" s="14">
        <v>2</v>
      </c>
      <c r="B627" s="14" t="s">
        <v>1350</v>
      </c>
      <c r="C627" s="14"/>
      <c r="D627" s="17" t="s">
        <v>1347</v>
      </c>
      <c r="E627" s="14" t="s">
        <v>1348</v>
      </c>
      <c r="F627" s="14">
        <v>102</v>
      </c>
      <c r="G627" s="14">
        <v>2</v>
      </c>
      <c r="H627" s="14"/>
      <c r="I627" s="14">
        <v>5</v>
      </c>
      <c r="J627" s="14"/>
      <c r="K627" s="19">
        <v>2.0263</v>
      </c>
      <c r="L627" s="19"/>
      <c r="M627" s="14">
        <v>9</v>
      </c>
      <c r="N627" s="14">
        <v>9</v>
      </c>
      <c r="O627" s="14">
        <v>2002</v>
      </c>
      <c r="P627" s="14" t="s">
        <v>336</v>
      </c>
      <c r="Q627" s="14" t="s">
        <v>1349</v>
      </c>
      <c r="R627" s="17">
        <v>306</v>
      </c>
      <c r="S627" s="17"/>
      <c r="T627" s="17" t="s">
        <v>34</v>
      </c>
      <c r="U627" s="17"/>
    </row>
    <row r="628" ht="135" customHeight="1" spans="1:21">
      <c r="A628" s="14">
        <v>3</v>
      </c>
      <c r="B628" s="14" t="s">
        <v>1351</v>
      </c>
      <c r="C628" s="14"/>
      <c r="D628" s="17" t="s">
        <v>1347</v>
      </c>
      <c r="E628" s="14" t="s">
        <v>1352</v>
      </c>
      <c r="F628" s="14">
        <v>801</v>
      </c>
      <c r="G628" s="14">
        <v>0</v>
      </c>
      <c r="H628" s="14"/>
      <c r="I628" s="14">
        <v>11</v>
      </c>
      <c r="J628" s="14"/>
      <c r="K628" s="19">
        <v>10.1663</v>
      </c>
      <c r="L628" s="14"/>
      <c r="M628" s="14">
        <v>28</v>
      </c>
      <c r="N628" s="14">
        <v>0</v>
      </c>
      <c r="O628" s="14">
        <v>2005</v>
      </c>
      <c r="P628" s="14" t="s">
        <v>336</v>
      </c>
      <c r="Q628" s="14" t="s">
        <v>1349</v>
      </c>
      <c r="R628" s="17">
        <v>2403</v>
      </c>
      <c r="S628" s="17"/>
      <c r="T628" s="17" t="s">
        <v>34</v>
      </c>
      <c r="U628" s="17"/>
    </row>
    <row r="629" ht="135" customHeight="1" spans="1:21">
      <c r="A629" s="14">
        <v>4</v>
      </c>
      <c r="B629" s="14" t="s">
        <v>1353</v>
      </c>
      <c r="C629" s="14"/>
      <c r="D629" s="17" t="s">
        <v>1347</v>
      </c>
      <c r="E629" s="14" t="s">
        <v>1348</v>
      </c>
      <c r="F629" s="14">
        <v>1109</v>
      </c>
      <c r="G629" s="14">
        <v>0</v>
      </c>
      <c r="H629" s="14"/>
      <c r="I629" s="14">
        <v>36</v>
      </c>
      <c r="J629" s="14"/>
      <c r="K629" s="19">
        <v>8.77</v>
      </c>
      <c r="L629" s="19"/>
      <c r="M629" s="14">
        <v>92</v>
      </c>
      <c r="N629" s="14">
        <v>92</v>
      </c>
      <c r="O629" s="14">
        <v>1998</v>
      </c>
      <c r="P629" s="14" t="s">
        <v>336</v>
      </c>
      <c r="Q629" s="14" t="s">
        <v>1349</v>
      </c>
      <c r="R629" s="17">
        <v>3327</v>
      </c>
      <c r="S629" s="17"/>
      <c r="T629" s="17" t="s">
        <v>34</v>
      </c>
      <c r="U629" s="17"/>
    </row>
    <row r="630" ht="135" customHeight="1" spans="1:21">
      <c r="A630" s="14">
        <v>5</v>
      </c>
      <c r="B630" s="34" t="s">
        <v>1354</v>
      </c>
      <c r="C630" s="14" t="s">
        <v>1355</v>
      </c>
      <c r="D630" s="17" t="s">
        <v>1347</v>
      </c>
      <c r="E630" s="157" t="s">
        <v>1356</v>
      </c>
      <c r="F630" s="34">
        <v>760</v>
      </c>
      <c r="G630" s="34">
        <v>0</v>
      </c>
      <c r="H630" s="34">
        <v>1543</v>
      </c>
      <c r="I630" s="34">
        <v>17</v>
      </c>
      <c r="J630" s="34">
        <v>38</v>
      </c>
      <c r="K630" s="159">
        <v>9.77</v>
      </c>
      <c r="L630" s="160">
        <v>18.37</v>
      </c>
      <c r="M630" s="34">
        <v>85</v>
      </c>
      <c r="N630" s="34">
        <v>85</v>
      </c>
      <c r="O630" s="161">
        <v>2005</v>
      </c>
      <c r="P630" s="14" t="s">
        <v>336</v>
      </c>
      <c r="Q630" s="14" t="s">
        <v>1349</v>
      </c>
      <c r="R630" s="17">
        <v>2280</v>
      </c>
      <c r="S630" s="17">
        <v>4629</v>
      </c>
      <c r="T630" s="17" t="s">
        <v>34</v>
      </c>
      <c r="U630" s="17"/>
    </row>
    <row r="631" ht="135" customHeight="1" spans="1:21">
      <c r="A631" s="14">
        <v>6</v>
      </c>
      <c r="B631" s="34" t="s">
        <v>1357</v>
      </c>
      <c r="C631" s="14"/>
      <c r="D631" s="17" t="s">
        <v>1347</v>
      </c>
      <c r="E631" s="157" t="s">
        <v>1356</v>
      </c>
      <c r="F631" s="34">
        <v>783</v>
      </c>
      <c r="G631" s="34">
        <v>0</v>
      </c>
      <c r="H631" s="34"/>
      <c r="I631" s="34">
        <v>21</v>
      </c>
      <c r="J631" s="34"/>
      <c r="K631" s="160">
        <v>8.6</v>
      </c>
      <c r="L631" s="160"/>
      <c r="M631" s="34">
        <v>82</v>
      </c>
      <c r="N631" s="34">
        <v>82</v>
      </c>
      <c r="O631" s="161">
        <v>2004</v>
      </c>
      <c r="P631" s="14" t="s">
        <v>336</v>
      </c>
      <c r="Q631" s="14" t="s">
        <v>1349</v>
      </c>
      <c r="R631" s="17">
        <v>2349</v>
      </c>
      <c r="S631" s="17"/>
      <c r="T631" s="17" t="s">
        <v>34</v>
      </c>
      <c r="U631" s="17"/>
    </row>
    <row r="632" ht="135" customHeight="1" spans="1:21">
      <c r="A632" s="14">
        <v>7</v>
      </c>
      <c r="B632" s="14" t="s">
        <v>1358</v>
      </c>
      <c r="C632" s="14" t="s">
        <v>1359</v>
      </c>
      <c r="D632" s="17" t="s">
        <v>1347</v>
      </c>
      <c r="E632" s="14" t="s">
        <v>1360</v>
      </c>
      <c r="F632" s="14">
        <v>1043</v>
      </c>
      <c r="G632" s="14">
        <v>0</v>
      </c>
      <c r="H632" s="14">
        <v>2057</v>
      </c>
      <c r="I632" s="14">
        <v>29</v>
      </c>
      <c r="J632" s="14">
        <v>57</v>
      </c>
      <c r="K632" s="19">
        <v>7.3</v>
      </c>
      <c r="L632" s="19">
        <v>15.818</v>
      </c>
      <c r="M632" s="14">
        <v>99</v>
      </c>
      <c r="N632" s="14">
        <v>99</v>
      </c>
      <c r="O632" s="14">
        <v>1998</v>
      </c>
      <c r="P632" s="14" t="s">
        <v>336</v>
      </c>
      <c r="Q632" s="14" t="s">
        <v>1361</v>
      </c>
      <c r="R632" s="17">
        <v>1564.5</v>
      </c>
      <c r="S632" s="17">
        <v>4606.5</v>
      </c>
      <c r="T632" s="17" t="s">
        <v>34</v>
      </c>
      <c r="U632" s="17"/>
    </row>
    <row r="633" ht="135" customHeight="1" spans="1:21">
      <c r="A633" s="14">
        <v>8</v>
      </c>
      <c r="B633" s="14" t="s">
        <v>1362</v>
      </c>
      <c r="C633" s="14"/>
      <c r="D633" s="17" t="s">
        <v>1347</v>
      </c>
      <c r="E633" s="14" t="s">
        <v>1360</v>
      </c>
      <c r="F633" s="14">
        <v>145</v>
      </c>
      <c r="G633" s="14">
        <v>0</v>
      </c>
      <c r="H633" s="14"/>
      <c r="I633" s="14">
        <v>4</v>
      </c>
      <c r="J633" s="14"/>
      <c r="K633" s="19">
        <v>1.03</v>
      </c>
      <c r="L633" s="19"/>
      <c r="M633" s="14">
        <v>16</v>
      </c>
      <c r="N633" s="14">
        <v>16</v>
      </c>
      <c r="O633" s="14" t="s">
        <v>1363</v>
      </c>
      <c r="P633" s="14" t="s">
        <v>336</v>
      </c>
      <c r="Q633" s="14" t="s">
        <v>1349</v>
      </c>
      <c r="R633" s="17">
        <v>435</v>
      </c>
      <c r="S633" s="17"/>
      <c r="T633" s="17" t="s">
        <v>34</v>
      </c>
      <c r="U633" s="17"/>
    </row>
    <row r="634" ht="156" customHeight="1" spans="1:21">
      <c r="A634" s="14">
        <v>9</v>
      </c>
      <c r="B634" s="14" t="s">
        <v>1364</v>
      </c>
      <c r="C634" s="14"/>
      <c r="D634" s="17" t="s">
        <v>1347</v>
      </c>
      <c r="E634" s="17" t="s">
        <v>1365</v>
      </c>
      <c r="F634" s="14">
        <v>869</v>
      </c>
      <c r="G634" s="14">
        <v>0</v>
      </c>
      <c r="H634" s="14"/>
      <c r="I634" s="14">
        <v>24</v>
      </c>
      <c r="J634" s="14"/>
      <c r="K634" s="19">
        <v>7.488</v>
      </c>
      <c r="L634" s="19"/>
      <c r="M634" s="14">
        <v>76</v>
      </c>
      <c r="N634" s="14">
        <v>76</v>
      </c>
      <c r="O634" s="14">
        <v>1995</v>
      </c>
      <c r="P634" s="14" t="s">
        <v>336</v>
      </c>
      <c r="Q634" s="14" t="s">
        <v>1349</v>
      </c>
      <c r="R634" s="17">
        <v>2607</v>
      </c>
      <c r="S634" s="17"/>
      <c r="T634" s="17" t="s">
        <v>34</v>
      </c>
      <c r="U634" s="17"/>
    </row>
    <row r="635" ht="114" customHeight="1" spans="1:21">
      <c r="A635" s="14">
        <v>10</v>
      </c>
      <c r="B635" s="14" t="s">
        <v>1366</v>
      </c>
      <c r="C635" s="14" t="s">
        <v>1367</v>
      </c>
      <c r="D635" s="17" t="s">
        <v>1347</v>
      </c>
      <c r="E635" s="17" t="s">
        <v>1368</v>
      </c>
      <c r="F635" s="14">
        <v>984</v>
      </c>
      <c r="G635" s="14">
        <v>0</v>
      </c>
      <c r="H635" s="14">
        <v>984</v>
      </c>
      <c r="I635" s="14">
        <v>24</v>
      </c>
      <c r="J635" s="14">
        <v>24</v>
      </c>
      <c r="K635" s="19">
        <v>8.8</v>
      </c>
      <c r="L635" s="19">
        <v>8.8</v>
      </c>
      <c r="M635" s="14">
        <v>82</v>
      </c>
      <c r="N635" s="14">
        <v>82</v>
      </c>
      <c r="O635" s="17" t="s">
        <v>1369</v>
      </c>
      <c r="P635" s="14" t="s">
        <v>336</v>
      </c>
      <c r="Q635" s="14" t="s">
        <v>1370</v>
      </c>
      <c r="R635" s="17">
        <v>1476</v>
      </c>
      <c r="S635" s="17">
        <v>1476</v>
      </c>
      <c r="T635" s="17" t="s">
        <v>34</v>
      </c>
      <c r="U635" s="17"/>
    </row>
    <row r="636" ht="114" customHeight="1" spans="1:21">
      <c r="A636" s="14">
        <v>11</v>
      </c>
      <c r="B636" s="14" t="s">
        <v>1371</v>
      </c>
      <c r="C636" s="14" t="s">
        <v>1372</v>
      </c>
      <c r="D636" s="17" t="s">
        <v>1347</v>
      </c>
      <c r="E636" s="14" t="s">
        <v>1373</v>
      </c>
      <c r="F636" s="14">
        <v>1296</v>
      </c>
      <c r="G636" s="14">
        <v>0</v>
      </c>
      <c r="H636" s="14">
        <v>1296</v>
      </c>
      <c r="I636" s="14">
        <v>27</v>
      </c>
      <c r="J636" s="14">
        <v>27</v>
      </c>
      <c r="K636" s="19">
        <v>8.3</v>
      </c>
      <c r="L636" s="19">
        <v>8.3</v>
      </c>
      <c r="M636" s="14">
        <v>96</v>
      </c>
      <c r="N636" s="14">
        <v>96</v>
      </c>
      <c r="O636" s="14" t="s">
        <v>171</v>
      </c>
      <c r="P636" s="14" t="s">
        <v>336</v>
      </c>
      <c r="Q636" s="14" t="s">
        <v>1361</v>
      </c>
      <c r="R636" s="17">
        <v>1944</v>
      </c>
      <c r="S636" s="17">
        <v>1944</v>
      </c>
      <c r="T636" s="17" t="s">
        <v>34</v>
      </c>
      <c r="U636" s="17"/>
    </row>
    <row r="637" ht="129" customHeight="1" spans="1:21">
      <c r="A637" s="14">
        <v>12</v>
      </c>
      <c r="B637" s="14" t="s">
        <v>1374</v>
      </c>
      <c r="C637" s="17" t="s">
        <v>1375</v>
      </c>
      <c r="D637" s="17" t="s">
        <v>1347</v>
      </c>
      <c r="E637" s="17" t="s">
        <v>1376</v>
      </c>
      <c r="F637" s="14">
        <v>142</v>
      </c>
      <c r="G637" s="14">
        <v>0</v>
      </c>
      <c r="H637" s="14">
        <v>2858</v>
      </c>
      <c r="I637" s="14">
        <v>4</v>
      </c>
      <c r="J637" s="14">
        <v>81</v>
      </c>
      <c r="K637" s="19">
        <v>0.994</v>
      </c>
      <c r="L637" s="19">
        <f>K637+K638+K639+K640+K641+K642+K643+K644</f>
        <v>19.209</v>
      </c>
      <c r="M637" s="14">
        <v>6</v>
      </c>
      <c r="N637" s="14">
        <v>6</v>
      </c>
      <c r="O637" s="17">
        <v>1994</v>
      </c>
      <c r="P637" s="14" t="s">
        <v>336</v>
      </c>
      <c r="Q637" s="14" t="s">
        <v>1349</v>
      </c>
      <c r="R637" s="17">
        <v>426</v>
      </c>
      <c r="S637" s="17">
        <v>5310</v>
      </c>
      <c r="T637" s="17" t="s">
        <v>34</v>
      </c>
      <c r="U637" s="17"/>
    </row>
    <row r="638" ht="129" customHeight="1" spans="1:21">
      <c r="A638" s="14">
        <v>13</v>
      </c>
      <c r="B638" s="15" t="s">
        <v>1377</v>
      </c>
      <c r="C638" s="17"/>
      <c r="D638" s="17" t="s">
        <v>1347</v>
      </c>
      <c r="E638" s="17" t="s">
        <v>1376</v>
      </c>
      <c r="F638" s="14">
        <v>66</v>
      </c>
      <c r="G638" s="14">
        <v>0</v>
      </c>
      <c r="H638" s="14"/>
      <c r="I638" s="14">
        <v>2</v>
      </c>
      <c r="J638" s="14"/>
      <c r="K638" s="19">
        <v>0.462</v>
      </c>
      <c r="L638" s="19"/>
      <c r="M638" s="14">
        <v>5</v>
      </c>
      <c r="N638" s="14">
        <v>5</v>
      </c>
      <c r="O638" s="15">
        <v>1998</v>
      </c>
      <c r="P638" s="14" t="s">
        <v>336</v>
      </c>
      <c r="Q638" s="14" t="s">
        <v>1349</v>
      </c>
      <c r="R638" s="17">
        <v>198</v>
      </c>
      <c r="S638" s="17"/>
      <c r="T638" s="17" t="s">
        <v>34</v>
      </c>
      <c r="U638" s="17"/>
    </row>
    <row r="639" ht="129" customHeight="1" spans="1:21">
      <c r="A639" s="14">
        <v>14</v>
      </c>
      <c r="B639" s="14" t="s">
        <v>1378</v>
      </c>
      <c r="C639" s="17"/>
      <c r="D639" s="17" t="s">
        <v>1347</v>
      </c>
      <c r="E639" s="17" t="s">
        <v>1376</v>
      </c>
      <c r="F639" s="14">
        <v>279</v>
      </c>
      <c r="G639" s="14">
        <v>2</v>
      </c>
      <c r="H639" s="14"/>
      <c r="I639" s="14">
        <v>6</v>
      </c>
      <c r="J639" s="14"/>
      <c r="K639" s="19">
        <v>1.953</v>
      </c>
      <c r="L639" s="19"/>
      <c r="M639" s="14">
        <v>22</v>
      </c>
      <c r="N639" s="14">
        <v>22</v>
      </c>
      <c r="O639" s="14" t="s">
        <v>1379</v>
      </c>
      <c r="P639" s="14" t="s">
        <v>336</v>
      </c>
      <c r="Q639" s="14" t="s">
        <v>1349</v>
      </c>
      <c r="R639" s="17">
        <v>837</v>
      </c>
      <c r="S639" s="17"/>
      <c r="T639" s="17" t="s">
        <v>34</v>
      </c>
      <c r="U639" s="17"/>
    </row>
    <row r="640" ht="94" customHeight="1" spans="1:21">
      <c r="A640" s="14">
        <v>15</v>
      </c>
      <c r="B640" s="134" t="s">
        <v>1380</v>
      </c>
      <c r="C640" s="17"/>
      <c r="D640" s="17" t="s">
        <v>1347</v>
      </c>
      <c r="E640" s="158" t="s">
        <v>1381</v>
      </c>
      <c r="F640" s="134">
        <v>904</v>
      </c>
      <c r="G640" s="36">
        <v>0</v>
      </c>
      <c r="H640" s="14"/>
      <c r="I640" s="134">
        <v>26</v>
      </c>
      <c r="J640" s="14"/>
      <c r="K640" s="36">
        <v>5</v>
      </c>
      <c r="L640" s="19"/>
      <c r="M640" s="134">
        <v>76</v>
      </c>
      <c r="N640" s="134">
        <v>76</v>
      </c>
      <c r="O640" s="158" t="s">
        <v>1382</v>
      </c>
      <c r="P640" s="14" t="s">
        <v>336</v>
      </c>
      <c r="Q640" s="14" t="s">
        <v>1361</v>
      </c>
      <c r="R640" s="17">
        <v>1356</v>
      </c>
      <c r="S640" s="17"/>
      <c r="T640" s="17" t="s">
        <v>34</v>
      </c>
      <c r="U640" s="17"/>
    </row>
    <row r="641" ht="94" customHeight="1" spans="1:21">
      <c r="A641" s="14">
        <v>16</v>
      </c>
      <c r="B641" s="14" t="s">
        <v>1383</v>
      </c>
      <c r="C641" s="17"/>
      <c r="D641" s="17" t="s">
        <v>1347</v>
      </c>
      <c r="E641" s="17" t="s">
        <v>1381</v>
      </c>
      <c r="F641" s="14">
        <v>179</v>
      </c>
      <c r="G641" s="36">
        <v>0</v>
      </c>
      <c r="H641" s="14"/>
      <c r="I641" s="14">
        <v>4</v>
      </c>
      <c r="J641" s="14"/>
      <c r="K641" s="19">
        <v>2.8</v>
      </c>
      <c r="L641" s="19"/>
      <c r="M641" s="14">
        <v>8</v>
      </c>
      <c r="N641" s="14">
        <v>8</v>
      </c>
      <c r="O641" s="17">
        <v>1991</v>
      </c>
      <c r="P641" s="14" t="s">
        <v>336</v>
      </c>
      <c r="Q641" s="14" t="s">
        <v>1361</v>
      </c>
      <c r="R641" s="17">
        <v>268.5</v>
      </c>
      <c r="S641" s="17"/>
      <c r="T641" s="17" t="s">
        <v>34</v>
      </c>
      <c r="U641" s="17"/>
    </row>
    <row r="642" ht="94" customHeight="1" spans="1:21">
      <c r="A642" s="14">
        <v>17</v>
      </c>
      <c r="B642" s="14" t="s">
        <v>1384</v>
      </c>
      <c r="C642" s="17"/>
      <c r="D642" s="17" t="s">
        <v>1347</v>
      </c>
      <c r="E642" s="17" t="s">
        <v>1385</v>
      </c>
      <c r="F642" s="14">
        <v>684</v>
      </c>
      <c r="G642" s="14">
        <v>0</v>
      </c>
      <c r="H642" s="14"/>
      <c r="I642" s="14">
        <v>20</v>
      </c>
      <c r="J642" s="14"/>
      <c r="K642" s="19">
        <v>4</v>
      </c>
      <c r="L642" s="19"/>
      <c r="M642" s="14">
        <v>45</v>
      </c>
      <c r="N642" s="14">
        <v>45</v>
      </c>
      <c r="O642" s="17">
        <v>1990</v>
      </c>
      <c r="P642" s="14" t="s">
        <v>336</v>
      </c>
      <c r="Q642" s="14" t="s">
        <v>1361</v>
      </c>
      <c r="R642" s="17">
        <v>1026</v>
      </c>
      <c r="S642" s="17"/>
      <c r="T642" s="17" t="s">
        <v>34</v>
      </c>
      <c r="U642" s="17"/>
    </row>
    <row r="643" ht="94" customHeight="1" spans="1:21">
      <c r="A643" s="14">
        <v>18</v>
      </c>
      <c r="B643" s="14" t="s">
        <v>1386</v>
      </c>
      <c r="C643" s="17"/>
      <c r="D643" s="17" t="s">
        <v>1347</v>
      </c>
      <c r="E643" s="17" t="s">
        <v>1385</v>
      </c>
      <c r="F643" s="14">
        <v>409</v>
      </c>
      <c r="G643" s="14">
        <v>0</v>
      </c>
      <c r="H643" s="14"/>
      <c r="I643" s="14">
        <v>14</v>
      </c>
      <c r="J643" s="14"/>
      <c r="K643" s="19">
        <v>3</v>
      </c>
      <c r="L643" s="19"/>
      <c r="M643" s="14">
        <v>34</v>
      </c>
      <c r="N643" s="14">
        <v>34</v>
      </c>
      <c r="O643" s="17">
        <v>1990</v>
      </c>
      <c r="P643" s="14" t="s">
        <v>336</v>
      </c>
      <c r="Q643" s="14" t="s">
        <v>1361</v>
      </c>
      <c r="R643" s="17">
        <v>613.5</v>
      </c>
      <c r="S643" s="17"/>
      <c r="T643" s="17" t="s">
        <v>34</v>
      </c>
      <c r="U643" s="17"/>
    </row>
    <row r="644" ht="126" customHeight="1" spans="1:21">
      <c r="A644" s="14">
        <v>19</v>
      </c>
      <c r="B644" s="14" t="s">
        <v>1387</v>
      </c>
      <c r="C644" s="17"/>
      <c r="D644" s="17" t="s">
        <v>1347</v>
      </c>
      <c r="E644" s="17" t="s">
        <v>1385</v>
      </c>
      <c r="F644" s="14">
        <v>195</v>
      </c>
      <c r="G644" s="14">
        <v>0</v>
      </c>
      <c r="H644" s="14"/>
      <c r="I644" s="14">
        <v>5</v>
      </c>
      <c r="J644" s="14"/>
      <c r="K644" s="19">
        <v>1</v>
      </c>
      <c r="L644" s="19"/>
      <c r="M644" s="14">
        <v>15</v>
      </c>
      <c r="N644" s="14">
        <v>15</v>
      </c>
      <c r="O644" s="17" t="s">
        <v>1388</v>
      </c>
      <c r="P644" s="14" t="s">
        <v>336</v>
      </c>
      <c r="Q644" s="14" t="s">
        <v>1349</v>
      </c>
      <c r="R644" s="17">
        <v>585</v>
      </c>
      <c r="S644" s="17"/>
      <c r="T644" s="17" t="s">
        <v>34</v>
      </c>
      <c r="U644" s="17"/>
    </row>
    <row r="645" ht="268" customHeight="1" spans="1:21">
      <c r="A645" s="14">
        <v>20</v>
      </c>
      <c r="B645" s="14" t="s">
        <v>1389</v>
      </c>
      <c r="C645" s="14" t="s">
        <v>1390</v>
      </c>
      <c r="D645" s="17" t="s">
        <v>1347</v>
      </c>
      <c r="E645" s="17" t="s">
        <v>1391</v>
      </c>
      <c r="F645" s="14">
        <v>76</v>
      </c>
      <c r="G645" s="14">
        <v>0</v>
      </c>
      <c r="H645" s="14">
        <v>119</v>
      </c>
      <c r="I645" s="14">
        <v>15</v>
      </c>
      <c r="J645" s="14">
        <v>35</v>
      </c>
      <c r="K645" s="19">
        <v>1.00775</v>
      </c>
      <c r="L645" s="19">
        <v>1.8323</v>
      </c>
      <c r="M645" s="14">
        <v>15</v>
      </c>
      <c r="N645" s="14">
        <v>2</v>
      </c>
      <c r="O645" s="17">
        <v>1984</v>
      </c>
      <c r="P645" s="17" t="s">
        <v>1392</v>
      </c>
      <c r="Q645" s="14" t="s">
        <v>1393</v>
      </c>
      <c r="R645" s="17">
        <v>228</v>
      </c>
      <c r="S645" s="14">
        <v>357</v>
      </c>
      <c r="T645" s="17" t="s">
        <v>34</v>
      </c>
      <c r="U645" s="14" t="s">
        <v>1394</v>
      </c>
    </row>
    <row r="646" ht="216" customHeight="1" spans="1:21">
      <c r="A646" s="14">
        <v>21</v>
      </c>
      <c r="B646" s="14" t="s">
        <v>1395</v>
      </c>
      <c r="C646" s="14"/>
      <c r="D646" s="17" t="s">
        <v>1347</v>
      </c>
      <c r="E646" s="17" t="s">
        <v>1391</v>
      </c>
      <c r="F646" s="14">
        <v>43</v>
      </c>
      <c r="G646" s="14"/>
      <c r="H646" s="14"/>
      <c r="I646" s="14">
        <v>20</v>
      </c>
      <c r="J646" s="14"/>
      <c r="K646" s="19">
        <v>0.82455</v>
      </c>
      <c r="L646" s="19"/>
      <c r="M646" s="14">
        <v>20</v>
      </c>
      <c r="N646" s="14">
        <v>20</v>
      </c>
      <c r="O646" s="17">
        <v>1984</v>
      </c>
      <c r="P646" s="17" t="s">
        <v>1392</v>
      </c>
      <c r="Q646" s="14" t="s">
        <v>1396</v>
      </c>
      <c r="R646" s="17">
        <v>129</v>
      </c>
      <c r="S646" s="14"/>
      <c r="T646" s="17" t="s">
        <v>34</v>
      </c>
      <c r="U646" s="14"/>
    </row>
    <row r="647" ht="168" customHeight="1" spans="1:21">
      <c r="A647" s="14">
        <v>22</v>
      </c>
      <c r="B647" s="14" t="s">
        <v>1397</v>
      </c>
      <c r="C647" s="14" t="s">
        <v>1397</v>
      </c>
      <c r="D647" s="14" t="s">
        <v>1398</v>
      </c>
      <c r="E647" s="14" t="s">
        <v>1399</v>
      </c>
      <c r="F647" s="14">
        <v>954</v>
      </c>
      <c r="G647" s="14">
        <v>0</v>
      </c>
      <c r="H647" s="14">
        <v>954</v>
      </c>
      <c r="I647" s="14">
        <v>32</v>
      </c>
      <c r="J647" s="14">
        <v>32</v>
      </c>
      <c r="K647" s="14">
        <v>5.78</v>
      </c>
      <c r="L647" s="14">
        <v>5.78</v>
      </c>
      <c r="M647" s="14"/>
      <c r="N647" s="14"/>
      <c r="O647" s="14" t="s">
        <v>1400</v>
      </c>
      <c r="P647" s="17" t="s">
        <v>249</v>
      </c>
      <c r="Q647" s="14" t="s">
        <v>1401</v>
      </c>
      <c r="R647" s="14">
        <v>2050</v>
      </c>
      <c r="S647" s="14">
        <v>2050</v>
      </c>
      <c r="T647" s="14" t="s">
        <v>34</v>
      </c>
      <c r="U647" s="17"/>
    </row>
    <row r="648" ht="168" customHeight="1" spans="1:21">
      <c r="A648" s="14">
        <v>23</v>
      </c>
      <c r="B648" s="14" t="s">
        <v>1402</v>
      </c>
      <c r="C648" s="14" t="s">
        <v>1402</v>
      </c>
      <c r="D648" s="14" t="s">
        <v>1398</v>
      </c>
      <c r="E648" s="14" t="s">
        <v>1399</v>
      </c>
      <c r="F648" s="14">
        <v>215</v>
      </c>
      <c r="G648" s="14">
        <v>0</v>
      </c>
      <c r="H648" s="14">
        <v>215</v>
      </c>
      <c r="I648" s="14">
        <v>8</v>
      </c>
      <c r="J648" s="14">
        <v>8</v>
      </c>
      <c r="K648" s="14">
        <v>1.37</v>
      </c>
      <c r="L648" s="14">
        <v>1.37</v>
      </c>
      <c r="M648" s="14"/>
      <c r="N648" s="14"/>
      <c r="O648" s="14" t="s">
        <v>1400</v>
      </c>
      <c r="P648" s="17" t="s">
        <v>249</v>
      </c>
      <c r="Q648" s="14" t="s">
        <v>1401</v>
      </c>
      <c r="R648" s="14">
        <v>550</v>
      </c>
      <c r="S648" s="14">
        <v>550</v>
      </c>
      <c r="T648" s="14" t="s">
        <v>34</v>
      </c>
      <c r="U648" s="17"/>
    </row>
    <row r="649" ht="168" customHeight="1" spans="1:21">
      <c r="A649" s="14">
        <v>24</v>
      </c>
      <c r="B649" s="14" t="s">
        <v>1403</v>
      </c>
      <c r="C649" s="14" t="s">
        <v>1403</v>
      </c>
      <c r="D649" s="14" t="s">
        <v>1398</v>
      </c>
      <c r="E649" s="14" t="s">
        <v>1404</v>
      </c>
      <c r="F649" s="14">
        <v>1105</v>
      </c>
      <c r="G649" s="14">
        <v>0</v>
      </c>
      <c r="H649" s="14">
        <v>1105</v>
      </c>
      <c r="I649" s="14">
        <v>37</v>
      </c>
      <c r="J649" s="14">
        <v>37</v>
      </c>
      <c r="K649" s="14">
        <v>7.9</v>
      </c>
      <c r="L649" s="14">
        <v>7.9</v>
      </c>
      <c r="M649" s="14"/>
      <c r="N649" s="14"/>
      <c r="O649" s="14" t="s">
        <v>1405</v>
      </c>
      <c r="P649" s="17" t="s">
        <v>37</v>
      </c>
      <c r="Q649" s="14" t="s">
        <v>1401</v>
      </c>
      <c r="R649" s="14">
        <v>3950</v>
      </c>
      <c r="S649" s="14">
        <v>3950</v>
      </c>
      <c r="T649" s="14" t="s">
        <v>34</v>
      </c>
      <c r="U649" s="17"/>
    </row>
    <row r="650" ht="168" customHeight="1" spans="1:21">
      <c r="A650" s="14">
        <v>25</v>
      </c>
      <c r="B650" s="14" t="s">
        <v>1406</v>
      </c>
      <c r="C650" s="14" t="s">
        <v>1406</v>
      </c>
      <c r="D650" s="14" t="s">
        <v>1398</v>
      </c>
      <c r="E650" s="17" t="s">
        <v>1404</v>
      </c>
      <c r="F650" s="14">
        <v>210</v>
      </c>
      <c r="G650" s="14">
        <v>0</v>
      </c>
      <c r="H650" s="14">
        <v>210</v>
      </c>
      <c r="I650" s="14">
        <v>8</v>
      </c>
      <c r="J650" s="14">
        <v>8</v>
      </c>
      <c r="K650" s="14">
        <v>1.16</v>
      </c>
      <c r="L650" s="14">
        <v>1.16</v>
      </c>
      <c r="M650" s="14"/>
      <c r="N650" s="14"/>
      <c r="O650" s="17" t="s">
        <v>1407</v>
      </c>
      <c r="P650" s="17" t="s">
        <v>37</v>
      </c>
      <c r="Q650" s="14" t="s">
        <v>1401</v>
      </c>
      <c r="R650" s="14">
        <v>470</v>
      </c>
      <c r="S650" s="14">
        <v>470</v>
      </c>
      <c r="T650" s="17" t="s">
        <v>34</v>
      </c>
      <c r="U650" s="17"/>
    </row>
    <row r="651" ht="168" customHeight="1" spans="1:21">
      <c r="A651" s="14">
        <v>26</v>
      </c>
      <c r="B651" s="14" t="s">
        <v>1408</v>
      </c>
      <c r="C651" s="14" t="s">
        <v>1408</v>
      </c>
      <c r="D651" s="14" t="s">
        <v>1398</v>
      </c>
      <c r="E651" s="14" t="s">
        <v>1409</v>
      </c>
      <c r="F651" s="14">
        <v>180</v>
      </c>
      <c r="G651" s="14">
        <v>0</v>
      </c>
      <c r="H651" s="14">
        <v>180</v>
      </c>
      <c r="I651" s="14">
        <v>8</v>
      </c>
      <c r="J651" s="14">
        <v>8</v>
      </c>
      <c r="K651" s="14">
        <v>2.06</v>
      </c>
      <c r="L651" s="14">
        <v>2.06</v>
      </c>
      <c r="M651" s="14"/>
      <c r="N651" s="14"/>
      <c r="O651" s="14" t="s">
        <v>1410</v>
      </c>
      <c r="P651" s="17" t="s">
        <v>290</v>
      </c>
      <c r="Q651" s="14" t="s">
        <v>1401</v>
      </c>
      <c r="R651" s="14">
        <v>820</v>
      </c>
      <c r="S651" s="14">
        <v>820</v>
      </c>
      <c r="T651" s="14" t="s">
        <v>34</v>
      </c>
      <c r="U651" s="17"/>
    </row>
    <row r="652" ht="168" customHeight="1" spans="1:21">
      <c r="A652" s="14">
        <v>27</v>
      </c>
      <c r="B652" s="14" t="s">
        <v>1411</v>
      </c>
      <c r="C652" s="14" t="s">
        <v>1411</v>
      </c>
      <c r="D652" s="14" t="s">
        <v>1398</v>
      </c>
      <c r="E652" s="14" t="s">
        <v>1412</v>
      </c>
      <c r="F652" s="14">
        <v>170</v>
      </c>
      <c r="G652" s="14">
        <v>0</v>
      </c>
      <c r="H652" s="14">
        <v>170</v>
      </c>
      <c r="I652" s="14">
        <v>6</v>
      </c>
      <c r="J652" s="14">
        <v>6</v>
      </c>
      <c r="K652" s="14">
        <v>1.14</v>
      </c>
      <c r="L652" s="14">
        <v>1.14</v>
      </c>
      <c r="M652" s="14"/>
      <c r="N652" s="14"/>
      <c r="O652" s="14" t="s">
        <v>1413</v>
      </c>
      <c r="P652" s="17" t="s">
        <v>37</v>
      </c>
      <c r="Q652" s="14" t="s">
        <v>1401</v>
      </c>
      <c r="R652" s="14">
        <v>460</v>
      </c>
      <c r="S652" s="14">
        <v>460</v>
      </c>
      <c r="T652" s="14" t="s">
        <v>34</v>
      </c>
      <c r="U652" s="17"/>
    </row>
    <row r="653" ht="168" customHeight="1" spans="1:21">
      <c r="A653" s="14">
        <v>28</v>
      </c>
      <c r="B653" s="14" t="s">
        <v>1414</v>
      </c>
      <c r="C653" s="14" t="s">
        <v>1414</v>
      </c>
      <c r="D653" s="14" t="s">
        <v>1398</v>
      </c>
      <c r="E653" s="14" t="s">
        <v>1415</v>
      </c>
      <c r="F653" s="14">
        <v>696</v>
      </c>
      <c r="G653" s="14">
        <v>0</v>
      </c>
      <c r="H653" s="14">
        <v>696</v>
      </c>
      <c r="I653" s="14">
        <v>12</v>
      </c>
      <c r="J653" s="14">
        <v>12</v>
      </c>
      <c r="K653" s="14">
        <v>7.89</v>
      </c>
      <c r="L653" s="14">
        <v>7.89</v>
      </c>
      <c r="M653" s="14"/>
      <c r="N653" s="14"/>
      <c r="O653" s="14" t="s">
        <v>1410</v>
      </c>
      <c r="P653" s="17" t="s">
        <v>290</v>
      </c>
      <c r="Q653" s="14" t="s">
        <v>1401</v>
      </c>
      <c r="R653" s="14">
        <v>3200</v>
      </c>
      <c r="S653" s="14">
        <v>3200</v>
      </c>
      <c r="T653" s="14" t="s">
        <v>34</v>
      </c>
      <c r="U653" s="17"/>
    </row>
    <row r="654" ht="168" customHeight="1" spans="1:21">
      <c r="A654" s="14">
        <v>29</v>
      </c>
      <c r="B654" s="14" t="s">
        <v>1416</v>
      </c>
      <c r="C654" s="14" t="s">
        <v>1416</v>
      </c>
      <c r="D654" s="14" t="s">
        <v>1417</v>
      </c>
      <c r="E654" s="14" t="s">
        <v>1418</v>
      </c>
      <c r="F654" s="14">
        <v>488</v>
      </c>
      <c r="G654" s="14">
        <v>0</v>
      </c>
      <c r="H654" s="14">
        <v>488</v>
      </c>
      <c r="I654" s="14">
        <v>17</v>
      </c>
      <c r="J654" s="14">
        <v>17</v>
      </c>
      <c r="K654" s="14">
        <v>6</v>
      </c>
      <c r="L654" s="14">
        <v>6</v>
      </c>
      <c r="M654" s="14">
        <v>51</v>
      </c>
      <c r="N654" s="14">
        <v>51</v>
      </c>
      <c r="O654" s="14">
        <v>1997</v>
      </c>
      <c r="P654" s="14" t="s">
        <v>61</v>
      </c>
      <c r="Q654" s="14" t="s">
        <v>1419</v>
      </c>
      <c r="R654" s="14">
        <v>2400</v>
      </c>
      <c r="S654" s="14">
        <v>2400</v>
      </c>
      <c r="T654" s="14" t="s">
        <v>865</v>
      </c>
      <c r="U654" s="17"/>
    </row>
    <row r="655" ht="168" customHeight="1" spans="1:21">
      <c r="A655" s="14">
        <v>30</v>
      </c>
      <c r="B655" s="14" t="s">
        <v>1249</v>
      </c>
      <c r="C655" s="14" t="s">
        <v>1249</v>
      </c>
      <c r="D655" s="14" t="s">
        <v>1417</v>
      </c>
      <c r="E655" s="14" t="s">
        <v>1420</v>
      </c>
      <c r="F655" s="14">
        <v>60</v>
      </c>
      <c r="G655" s="14">
        <v>0</v>
      </c>
      <c r="H655" s="14">
        <v>60</v>
      </c>
      <c r="I655" s="14">
        <v>2</v>
      </c>
      <c r="J655" s="14">
        <v>2</v>
      </c>
      <c r="K655" s="14">
        <v>0.58</v>
      </c>
      <c r="L655" s="14">
        <v>0.58</v>
      </c>
      <c r="M655" s="14">
        <v>6</v>
      </c>
      <c r="N655" s="14">
        <v>6</v>
      </c>
      <c r="O655" s="14">
        <v>1998</v>
      </c>
      <c r="P655" s="14" t="s">
        <v>61</v>
      </c>
      <c r="Q655" s="14" t="s">
        <v>1419</v>
      </c>
      <c r="R655" s="14">
        <v>232</v>
      </c>
      <c r="S655" s="14">
        <v>232</v>
      </c>
      <c r="T655" s="14" t="s">
        <v>865</v>
      </c>
      <c r="U655" s="17"/>
    </row>
    <row r="656" ht="168" customHeight="1" spans="1:21">
      <c r="A656" s="14">
        <v>31</v>
      </c>
      <c r="B656" s="14" t="s">
        <v>1421</v>
      </c>
      <c r="C656" s="14" t="s">
        <v>1421</v>
      </c>
      <c r="D656" s="14" t="s">
        <v>1417</v>
      </c>
      <c r="E656" s="14" t="s">
        <v>1420</v>
      </c>
      <c r="F656" s="14">
        <v>89</v>
      </c>
      <c r="G656" s="14">
        <v>0</v>
      </c>
      <c r="H656" s="14">
        <v>89</v>
      </c>
      <c r="I656" s="14">
        <v>4</v>
      </c>
      <c r="J656" s="14">
        <v>4</v>
      </c>
      <c r="K656" s="14">
        <v>0.8</v>
      </c>
      <c r="L656" s="14">
        <v>0.8</v>
      </c>
      <c r="M656" s="14">
        <v>12</v>
      </c>
      <c r="N656" s="14">
        <v>12</v>
      </c>
      <c r="O656" s="14">
        <v>1998</v>
      </c>
      <c r="P656" s="14" t="s">
        <v>61</v>
      </c>
      <c r="Q656" s="14" t="s">
        <v>1419</v>
      </c>
      <c r="R656" s="14">
        <v>320</v>
      </c>
      <c r="S656" s="14">
        <v>320</v>
      </c>
      <c r="T656" s="14" t="s">
        <v>865</v>
      </c>
      <c r="U656" s="17"/>
    </row>
    <row r="657" ht="168" customHeight="1" spans="1:21">
      <c r="A657" s="14">
        <v>32</v>
      </c>
      <c r="B657" s="14" t="s">
        <v>1422</v>
      </c>
      <c r="C657" s="14" t="s">
        <v>1422</v>
      </c>
      <c r="D657" s="14" t="s">
        <v>1417</v>
      </c>
      <c r="E657" s="14" t="s">
        <v>1423</v>
      </c>
      <c r="F657" s="14">
        <v>44</v>
      </c>
      <c r="G657" s="14">
        <v>0</v>
      </c>
      <c r="H657" s="14">
        <v>44</v>
      </c>
      <c r="I657" s="14">
        <v>22</v>
      </c>
      <c r="J657" s="14">
        <v>22</v>
      </c>
      <c r="K657" s="14">
        <v>0.88</v>
      </c>
      <c r="L657" s="14">
        <v>0.88</v>
      </c>
      <c r="M657" s="14">
        <v>2</v>
      </c>
      <c r="N657" s="14">
        <v>2</v>
      </c>
      <c r="O657" s="14">
        <v>1997</v>
      </c>
      <c r="P657" s="14" t="s">
        <v>61</v>
      </c>
      <c r="Q657" s="14" t="s">
        <v>1419</v>
      </c>
      <c r="R657" s="14">
        <v>352</v>
      </c>
      <c r="S657" s="14">
        <v>352</v>
      </c>
      <c r="T657" s="14" t="s">
        <v>865</v>
      </c>
      <c r="U657" s="17"/>
    </row>
    <row r="658" ht="168" customHeight="1" spans="1:21">
      <c r="A658" s="14">
        <v>33</v>
      </c>
      <c r="B658" s="14" t="s">
        <v>1424</v>
      </c>
      <c r="C658" s="14" t="s">
        <v>1424</v>
      </c>
      <c r="D658" s="14" t="s">
        <v>1417</v>
      </c>
      <c r="E658" s="14" t="s">
        <v>1425</v>
      </c>
      <c r="F658" s="14">
        <v>176</v>
      </c>
      <c r="G658" s="14">
        <v>0</v>
      </c>
      <c r="H658" s="14">
        <v>176</v>
      </c>
      <c r="I658" s="14">
        <v>8</v>
      </c>
      <c r="J658" s="14">
        <v>8</v>
      </c>
      <c r="K658" s="14">
        <v>2</v>
      </c>
      <c r="L658" s="14">
        <v>2</v>
      </c>
      <c r="M658" s="14">
        <v>8</v>
      </c>
      <c r="N658" s="14">
        <v>8</v>
      </c>
      <c r="O658" s="14">
        <v>1999</v>
      </c>
      <c r="P658" s="14" t="s">
        <v>32</v>
      </c>
      <c r="Q658" s="14" t="s">
        <v>1419</v>
      </c>
      <c r="R658" s="14">
        <v>800</v>
      </c>
      <c r="S658" s="14">
        <v>800</v>
      </c>
      <c r="T658" s="14" t="s">
        <v>865</v>
      </c>
      <c r="U658" s="17"/>
    </row>
    <row r="659" ht="168" customHeight="1" spans="1:21">
      <c r="A659" s="14">
        <v>34</v>
      </c>
      <c r="B659" s="14" t="s">
        <v>1426</v>
      </c>
      <c r="C659" s="14" t="s">
        <v>1426</v>
      </c>
      <c r="D659" s="14" t="s">
        <v>1417</v>
      </c>
      <c r="E659" s="14" t="s">
        <v>1425</v>
      </c>
      <c r="F659" s="14">
        <v>128</v>
      </c>
      <c r="G659" s="14">
        <v>0</v>
      </c>
      <c r="H659" s="14">
        <v>128</v>
      </c>
      <c r="I659" s="14">
        <v>9</v>
      </c>
      <c r="J659" s="14">
        <v>9</v>
      </c>
      <c r="K659" s="14">
        <v>1.2</v>
      </c>
      <c r="L659" s="14">
        <v>1.2</v>
      </c>
      <c r="M659" s="14">
        <v>9</v>
      </c>
      <c r="N659" s="14">
        <v>9</v>
      </c>
      <c r="O659" s="14">
        <v>1999</v>
      </c>
      <c r="P659" s="14" t="s">
        <v>61</v>
      </c>
      <c r="Q659" s="14" t="s">
        <v>1419</v>
      </c>
      <c r="R659" s="14">
        <v>480</v>
      </c>
      <c r="S659" s="14">
        <v>480</v>
      </c>
      <c r="T659" s="14" t="s">
        <v>865</v>
      </c>
      <c r="U659" s="17"/>
    </row>
    <row r="660" ht="168" customHeight="1" spans="1:21">
      <c r="A660" s="14">
        <v>35</v>
      </c>
      <c r="B660" s="14" t="s">
        <v>1427</v>
      </c>
      <c r="C660" s="14" t="s">
        <v>1427</v>
      </c>
      <c r="D660" s="14" t="s">
        <v>1417</v>
      </c>
      <c r="E660" s="14" t="s">
        <v>1420</v>
      </c>
      <c r="F660" s="14">
        <v>268</v>
      </c>
      <c r="G660" s="14">
        <v>0</v>
      </c>
      <c r="H660" s="14">
        <v>268</v>
      </c>
      <c r="I660" s="14">
        <v>8</v>
      </c>
      <c r="J660" s="14">
        <v>8</v>
      </c>
      <c r="K660" s="14">
        <v>2.7</v>
      </c>
      <c r="L660" s="14">
        <v>2.7</v>
      </c>
      <c r="M660" s="14">
        <v>24</v>
      </c>
      <c r="N660" s="14">
        <v>24</v>
      </c>
      <c r="O660" s="14">
        <v>1999</v>
      </c>
      <c r="P660" s="14" t="s">
        <v>61</v>
      </c>
      <c r="Q660" s="14" t="s">
        <v>1419</v>
      </c>
      <c r="R660" s="14">
        <v>1080</v>
      </c>
      <c r="S660" s="14">
        <v>1080</v>
      </c>
      <c r="T660" s="14" t="s">
        <v>865</v>
      </c>
      <c r="U660" s="17"/>
    </row>
    <row r="661" ht="168" customHeight="1" spans="1:21">
      <c r="A661" s="14">
        <v>36</v>
      </c>
      <c r="B661" s="14" t="s">
        <v>1428</v>
      </c>
      <c r="C661" s="14" t="s">
        <v>1428</v>
      </c>
      <c r="D661" s="14" t="s">
        <v>1417</v>
      </c>
      <c r="E661" s="14" t="s">
        <v>1429</v>
      </c>
      <c r="F661" s="14">
        <v>320</v>
      </c>
      <c r="G661" s="14">
        <v>0</v>
      </c>
      <c r="H661" s="14">
        <v>320</v>
      </c>
      <c r="I661" s="14">
        <v>4</v>
      </c>
      <c r="J661" s="14">
        <v>4</v>
      </c>
      <c r="K661" s="14">
        <v>3.5</v>
      </c>
      <c r="L661" s="14">
        <v>3.5</v>
      </c>
      <c r="M661" s="14">
        <v>12</v>
      </c>
      <c r="N661" s="14">
        <v>12</v>
      </c>
      <c r="O661" s="14">
        <v>1998</v>
      </c>
      <c r="P661" s="14" t="s">
        <v>61</v>
      </c>
      <c r="Q661" s="14" t="s">
        <v>1419</v>
      </c>
      <c r="R661" s="14">
        <v>1400</v>
      </c>
      <c r="S661" s="14">
        <v>1400</v>
      </c>
      <c r="T661" s="14" t="s">
        <v>865</v>
      </c>
      <c r="U661" s="17"/>
    </row>
    <row r="662" ht="168" customHeight="1" spans="1:21">
      <c r="A662" s="14">
        <v>37</v>
      </c>
      <c r="B662" s="14" t="s">
        <v>1430</v>
      </c>
      <c r="C662" s="14" t="s">
        <v>1430</v>
      </c>
      <c r="D662" s="14" t="s">
        <v>1431</v>
      </c>
      <c r="E662" s="14" t="s">
        <v>1418</v>
      </c>
      <c r="F662" s="14">
        <v>72</v>
      </c>
      <c r="G662" s="14">
        <v>0</v>
      </c>
      <c r="H662" s="14">
        <v>72</v>
      </c>
      <c r="I662" s="14">
        <v>2</v>
      </c>
      <c r="J662" s="14">
        <v>2</v>
      </c>
      <c r="K662" s="14">
        <v>0.4</v>
      </c>
      <c r="L662" s="14">
        <v>0.4</v>
      </c>
      <c r="M662" s="14">
        <v>6</v>
      </c>
      <c r="N662" s="14">
        <v>6</v>
      </c>
      <c r="O662" s="14">
        <v>2003</v>
      </c>
      <c r="P662" s="14" t="s">
        <v>61</v>
      </c>
      <c r="Q662" s="14" t="s">
        <v>1432</v>
      </c>
      <c r="R662" s="14">
        <v>280</v>
      </c>
      <c r="S662" s="14">
        <v>280</v>
      </c>
      <c r="T662" s="14" t="s">
        <v>865</v>
      </c>
      <c r="U662" s="17"/>
    </row>
    <row r="663" ht="168" customHeight="1" spans="1:21">
      <c r="A663" s="14">
        <v>38</v>
      </c>
      <c r="B663" s="14" t="s">
        <v>1433</v>
      </c>
      <c r="C663" s="14" t="s">
        <v>1433</v>
      </c>
      <c r="D663" s="14" t="s">
        <v>1431</v>
      </c>
      <c r="E663" s="14" t="s">
        <v>1418</v>
      </c>
      <c r="F663" s="14">
        <v>65</v>
      </c>
      <c r="G663" s="14">
        <v>65</v>
      </c>
      <c r="H663" s="14">
        <v>65</v>
      </c>
      <c r="I663" s="14">
        <v>65</v>
      </c>
      <c r="J663" s="14">
        <v>65</v>
      </c>
      <c r="K663" s="14">
        <v>0.9</v>
      </c>
      <c r="L663" s="14">
        <v>0.9</v>
      </c>
      <c r="M663" s="14">
        <v>18</v>
      </c>
      <c r="N663" s="14">
        <v>18</v>
      </c>
      <c r="O663" s="14">
        <v>2001</v>
      </c>
      <c r="P663" s="14" t="s">
        <v>32</v>
      </c>
      <c r="Q663" s="14" t="s">
        <v>1419</v>
      </c>
      <c r="R663" s="14">
        <v>360</v>
      </c>
      <c r="S663" s="14">
        <v>360</v>
      </c>
      <c r="T663" s="14" t="s">
        <v>709</v>
      </c>
      <c r="U663" s="17"/>
    </row>
    <row r="664" ht="111" customHeight="1" spans="1:21">
      <c r="A664" s="14">
        <v>39</v>
      </c>
      <c r="B664" s="14" t="s">
        <v>1434</v>
      </c>
      <c r="C664" s="14" t="s">
        <v>1434</v>
      </c>
      <c r="D664" s="17" t="s">
        <v>1435</v>
      </c>
      <c r="E664" s="17" t="s">
        <v>1436</v>
      </c>
      <c r="F664" s="14">
        <v>256</v>
      </c>
      <c r="G664" s="14"/>
      <c r="H664" s="14">
        <v>256</v>
      </c>
      <c r="I664" s="14">
        <v>13</v>
      </c>
      <c r="J664" s="14">
        <v>13</v>
      </c>
      <c r="K664" s="14">
        <v>2.97</v>
      </c>
      <c r="L664" s="14">
        <v>2.97</v>
      </c>
      <c r="M664" s="14">
        <v>21</v>
      </c>
      <c r="N664" s="14">
        <v>21</v>
      </c>
      <c r="O664" s="17">
        <v>2003</v>
      </c>
      <c r="P664" s="17" t="s">
        <v>61</v>
      </c>
      <c r="Q664" s="14" t="s">
        <v>1437</v>
      </c>
      <c r="R664" s="14">
        <v>890</v>
      </c>
      <c r="S664" s="14">
        <v>890</v>
      </c>
      <c r="T664" s="17" t="s">
        <v>34</v>
      </c>
      <c r="U664" s="17"/>
    </row>
    <row r="665" ht="111" customHeight="1" spans="1:21">
      <c r="A665" s="14">
        <v>40</v>
      </c>
      <c r="B665" s="14" t="s">
        <v>1438</v>
      </c>
      <c r="C665" s="14" t="s">
        <v>1438</v>
      </c>
      <c r="D665" s="17" t="s">
        <v>1435</v>
      </c>
      <c r="E665" s="17" t="s">
        <v>1436</v>
      </c>
      <c r="F665" s="14">
        <v>144</v>
      </c>
      <c r="G665" s="14"/>
      <c r="H665" s="14">
        <v>144</v>
      </c>
      <c r="I665" s="14">
        <v>4</v>
      </c>
      <c r="J665" s="14">
        <v>4</v>
      </c>
      <c r="K665" s="14">
        <v>1.01</v>
      </c>
      <c r="L665" s="14">
        <v>1.01</v>
      </c>
      <c r="M665" s="14">
        <v>12</v>
      </c>
      <c r="N665" s="14">
        <v>12</v>
      </c>
      <c r="O665" s="17">
        <v>2002</v>
      </c>
      <c r="P665" s="17" t="s">
        <v>61</v>
      </c>
      <c r="Q665" s="14" t="s">
        <v>1437</v>
      </c>
      <c r="R665" s="14">
        <v>303</v>
      </c>
      <c r="S665" s="14">
        <v>303</v>
      </c>
      <c r="T665" s="17" t="s">
        <v>34</v>
      </c>
      <c r="U665" s="17"/>
    </row>
    <row r="666" ht="211" customHeight="1" spans="1:21">
      <c r="A666" s="14">
        <v>41</v>
      </c>
      <c r="B666" s="14" t="s">
        <v>1439</v>
      </c>
      <c r="C666" s="14" t="s">
        <v>1440</v>
      </c>
      <c r="D666" s="17" t="s">
        <v>1441</v>
      </c>
      <c r="E666" s="17" t="s">
        <v>1442</v>
      </c>
      <c r="F666" s="14">
        <v>43</v>
      </c>
      <c r="G666" s="14">
        <v>43</v>
      </c>
      <c r="H666" s="14">
        <v>43</v>
      </c>
      <c r="I666" s="17">
        <v>2</v>
      </c>
      <c r="J666" s="17">
        <v>2</v>
      </c>
      <c r="K666" s="14">
        <v>0.44</v>
      </c>
      <c r="L666" s="14">
        <v>0.44</v>
      </c>
      <c r="M666" s="14">
        <v>5</v>
      </c>
      <c r="N666" s="14">
        <v>5</v>
      </c>
      <c r="O666" s="17">
        <v>2000</v>
      </c>
      <c r="P666" s="15" t="s">
        <v>61</v>
      </c>
      <c r="Q666" s="15" t="s">
        <v>1443</v>
      </c>
      <c r="R666" s="14">
        <v>176</v>
      </c>
      <c r="S666" s="14">
        <v>176</v>
      </c>
      <c r="T666" s="17" t="s">
        <v>34</v>
      </c>
      <c r="U666" s="17"/>
    </row>
    <row r="667" ht="211" customHeight="1" spans="1:21">
      <c r="A667" s="14">
        <v>42</v>
      </c>
      <c r="B667" s="14" t="s">
        <v>1444</v>
      </c>
      <c r="C667" s="14" t="s">
        <v>1445</v>
      </c>
      <c r="D667" s="17" t="s">
        <v>1441</v>
      </c>
      <c r="E667" s="17" t="s">
        <v>1442</v>
      </c>
      <c r="F667" s="14">
        <v>16</v>
      </c>
      <c r="G667" s="14">
        <v>16</v>
      </c>
      <c r="H667" s="14">
        <v>16</v>
      </c>
      <c r="I667" s="14">
        <v>1</v>
      </c>
      <c r="J667" s="14">
        <v>1</v>
      </c>
      <c r="K667" s="14">
        <v>0.17</v>
      </c>
      <c r="L667" s="14">
        <v>0.17</v>
      </c>
      <c r="M667" s="14">
        <v>2</v>
      </c>
      <c r="N667" s="14">
        <v>2</v>
      </c>
      <c r="O667" s="17">
        <v>1997</v>
      </c>
      <c r="P667" s="17" t="s">
        <v>1446</v>
      </c>
      <c r="Q667" s="15" t="s">
        <v>1443</v>
      </c>
      <c r="R667" s="14">
        <v>68.8</v>
      </c>
      <c r="S667" s="14">
        <v>68.8</v>
      </c>
      <c r="T667" s="17" t="s">
        <v>34</v>
      </c>
      <c r="U667" s="17"/>
    </row>
    <row r="668" ht="211" customHeight="1" spans="1:21">
      <c r="A668" s="14">
        <v>43</v>
      </c>
      <c r="B668" s="14" t="s">
        <v>1447</v>
      </c>
      <c r="C668" s="14" t="s">
        <v>1448</v>
      </c>
      <c r="D668" s="17" t="s">
        <v>1441</v>
      </c>
      <c r="E668" s="17" t="s">
        <v>1442</v>
      </c>
      <c r="F668" s="14">
        <v>26</v>
      </c>
      <c r="G668" s="14">
        <v>26</v>
      </c>
      <c r="H668" s="14">
        <v>26</v>
      </c>
      <c r="I668" s="14">
        <v>3</v>
      </c>
      <c r="J668" s="14">
        <v>3</v>
      </c>
      <c r="K668" s="14">
        <v>0.53</v>
      </c>
      <c r="L668" s="14">
        <v>0.53</v>
      </c>
      <c r="M668" s="14"/>
      <c r="N668" s="14"/>
      <c r="O668" s="17">
        <v>1995</v>
      </c>
      <c r="P668" s="14" t="s">
        <v>1449</v>
      </c>
      <c r="Q668" s="15" t="s">
        <v>1443</v>
      </c>
      <c r="R668" s="14">
        <v>212</v>
      </c>
      <c r="S668" s="14">
        <v>212</v>
      </c>
      <c r="T668" s="17" t="s">
        <v>34</v>
      </c>
      <c r="U668" s="17"/>
    </row>
    <row r="669" ht="211" customHeight="1" spans="1:21">
      <c r="A669" s="14">
        <v>44</v>
      </c>
      <c r="B669" s="14" t="s">
        <v>1450</v>
      </c>
      <c r="C669" s="14" t="s">
        <v>1451</v>
      </c>
      <c r="D669" s="17" t="s">
        <v>1441</v>
      </c>
      <c r="E669" s="17" t="s">
        <v>1442</v>
      </c>
      <c r="F669" s="14">
        <v>22</v>
      </c>
      <c r="G669" s="14">
        <v>22</v>
      </c>
      <c r="H669" s="14">
        <v>22</v>
      </c>
      <c r="I669" s="14">
        <v>3</v>
      </c>
      <c r="J669" s="14">
        <v>3</v>
      </c>
      <c r="K669" s="14">
        <v>0.24</v>
      </c>
      <c r="L669" s="14">
        <v>0.24</v>
      </c>
      <c r="M669" s="14"/>
      <c r="N669" s="14"/>
      <c r="O669" s="14">
        <v>1996</v>
      </c>
      <c r="P669" s="14" t="s">
        <v>1449</v>
      </c>
      <c r="Q669" s="15" t="s">
        <v>1443</v>
      </c>
      <c r="R669" s="14">
        <v>96</v>
      </c>
      <c r="S669" s="14">
        <v>96</v>
      </c>
      <c r="T669" s="17" t="s">
        <v>34</v>
      </c>
      <c r="U669" s="17"/>
    </row>
    <row r="670" ht="211" customHeight="1" spans="1:21">
      <c r="A670" s="14">
        <v>45</v>
      </c>
      <c r="B670" s="14" t="s">
        <v>1452</v>
      </c>
      <c r="C670" s="14" t="s">
        <v>1453</v>
      </c>
      <c r="D670" s="17" t="s">
        <v>1441</v>
      </c>
      <c r="E670" s="17" t="s">
        <v>1442</v>
      </c>
      <c r="F670" s="14">
        <v>8</v>
      </c>
      <c r="G670" s="17">
        <v>8</v>
      </c>
      <c r="H670" s="17">
        <v>8</v>
      </c>
      <c r="I670" s="17">
        <v>3</v>
      </c>
      <c r="J670" s="17">
        <v>3</v>
      </c>
      <c r="K670" s="14">
        <v>0.09</v>
      </c>
      <c r="L670" s="14">
        <v>0.09</v>
      </c>
      <c r="M670" s="14"/>
      <c r="N670" s="14"/>
      <c r="O670" s="17">
        <v>1985</v>
      </c>
      <c r="P670" s="17" t="s">
        <v>98</v>
      </c>
      <c r="Q670" s="15" t="s">
        <v>1443</v>
      </c>
      <c r="R670" s="14">
        <v>36</v>
      </c>
      <c r="S670" s="14">
        <v>36</v>
      </c>
      <c r="T670" s="17" t="s">
        <v>34</v>
      </c>
      <c r="U670" s="17"/>
    </row>
    <row r="671" ht="211" customHeight="1" spans="1:21">
      <c r="A671" s="14">
        <v>46</v>
      </c>
      <c r="B671" s="14" t="s">
        <v>1454</v>
      </c>
      <c r="C671" s="14" t="s">
        <v>1455</v>
      </c>
      <c r="D671" s="17" t="s">
        <v>1441</v>
      </c>
      <c r="E671" s="17" t="s">
        <v>1442</v>
      </c>
      <c r="F671" s="14">
        <v>60</v>
      </c>
      <c r="G671" s="14">
        <v>60</v>
      </c>
      <c r="H671" s="14">
        <v>60</v>
      </c>
      <c r="I671" s="17">
        <v>2</v>
      </c>
      <c r="J671" s="17">
        <v>2</v>
      </c>
      <c r="K671" s="14">
        <v>0.6</v>
      </c>
      <c r="L671" s="14">
        <v>0.6</v>
      </c>
      <c r="M671" s="14">
        <v>3</v>
      </c>
      <c r="N671" s="14">
        <v>3</v>
      </c>
      <c r="O671" s="17">
        <v>1993</v>
      </c>
      <c r="P671" s="17" t="s">
        <v>1446</v>
      </c>
      <c r="Q671" s="15" t="s">
        <v>1443</v>
      </c>
      <c r="R671" s="14">
        <v>240</v>
      </c>
      <c r="S671" s="14">
        <v>240</v>
      </c>
      <c r="T671" s="17" t="s">
        <v>34</v>
      </c>
      <c r="U671" s="17"/>
    </row>
    <row r="672" ht="211" customHeight="1" spans="1:21">
      <c r="A672" s="14">
        <v>47</v>
      </c>
      <c r="B672" s="14" t="s">
        <v>96</v>
      </c>
      <c r="C672" s="14" t="s">
        <v>1456</v>
      </c>
      <c r="D672" s="17" t="s">
        <v>1441</v>
      </c>
      <c r="E672" s="17" t="s">
        <v>1442</v>
      </c>
      <c r="F672" s="14">
        <v>6</v>
      </c>
      <c r="G672" s="14">
        <v>6</v>
      </c>
      <c r="H672" s="14">
        <v>6</v>
      </c>
      <c r="I672" s="14">
        <v>2</v>
      </c>
      <c r="J672" s="14">
        <v>2</v>
      </c>
      <c r="K672" s="14">
        <v>0.06</v>
      </c>
      <c r="L672" s="14">
        <v>0.06</v>
      </c>
      <c r="M672" s="14"/>
      <c r="N672" s="14"/>
      <c r="O672" s="14">
        <v>1994</v>
      </c>
      <c r="P672" s="14" t="s">
        <v>1449</v>
      </c>
      <c r="Q672" s="15" t="s">
        <v>1443</v>
      </c>
      <c r="R672" s="14">
        <v>24</v>
      </c>
      <c r="S672" s="14">
        <v>24</v>
      </c>
      <c r="T672" s="17" t="s">
        <v>34</v>
      </c>
      <c r="U672" s="17"/>
    </row>
    <row r="673" ht="211" customHeight="1" spans="1:21">
      <c r="A673" s="14">
        <v>48</v>
      </c>
      <c r="B673" s="14" t="s">
        <v>1457</v>
      </c>
      <c r="C673" s="14" t="s">
        <v>1458</v>
      </c>
      <c r="D673" s="17" t="s">
        <v>1441</v>
      </c>
      <c r="E673" s="17" t="s">
        <v>1459</v>
      </c>
      <c r="F673" s="14">
        <v>23</v>
      </c>
      <c r="G673" s="14">
        <v>23</v>
      </c>
      <c r="H673" s="14">
        <v>23</v>
      </c>
      <c r="I673" s="14">
        <v>2</v>
      </c>
      <c r="J673" s="14">
        <v>2</v>
      </c>
      <c r="K673" s="14">
        <v>0.23</v>
      </c>
      <c r="L673" s="14">
        <v>0.23</v>
      </c>
      <c r="M673" s="14">
        <v>2</v>
      </c>
      <c r="N673" s="14">
        <v>2</v>
      </c>
      <c r="O673" s="14" t="s">
        <v>1460</v>
      </c>
      <c r="P673" s="17" t="s">
        <v>1461</v>
      </c>
      <c r="Q673" s="15" t="s">
        <v>1443</v>
      </c>
      <c r="R673" s="14">
        <v>92</v>
      </c>
      <c r="S673" s="14">
        <v>92</v>
      </c>
      <c r="T673" s="17" t="s">
        <v>34</v>
      </c>
      <c r="U673" s="17"/>
    </row>
    <row r="674" ht="211" customHeight="1" spans="1:21">
      <c r="A674" s="14">
        <v>49</v>
      </c>
      <c r="B674" s="14" t="s">
        <v>1462</v>
      </c>
      <c r="C674" s="14" t="s">
        <v>1463</v>
      </c>
      <c r="D674" s="17" t="s">
        <v>1441</v>
      </c>
      <c r="E674" s="17" t="s">
        <v>1459</v>
      </c>
      <c r="F674" s="14">
        <v>62</v>
      </c>
      <c r="G674" s="14">
        <v>62</v>
      </c>
      <c r="H674" s="14">
        <v>62</v>
      </c>
      <c r="I674" s="14">
        <v>2</v>
      </c>
      <c r="J674" s="14">
        <v>2</v>
      </c>
      <c r="K674" s="14">
        <v>0.62</v>
      </c>
      <c r="L674" s="14">
        <v>0.62</v>
      </c>
      <c r="M674" s="14">
        <v>4</v>
      </c>
      <c r="N674" s="14">
        <v>4</v>
      </c>
      <c r="O674" s="14">
        <v>1990</v>
      </c>
      <c r="P674" s="17" t="s">
        <v>1446</v>
      </c>
      <c r="Q674" s="15" t="s">
        <v>1443</v>
      </c>
      <c r="R674" s="14">
        <v>248</v>
      </c>
      <c r="S674" s="14">
        <v>248</v>
      </c>
      <c r="T674" s="17" t="s">
        <v>34</v>
      </c>
      <c r="U674" s="17"/>
    </row>
    <row r="675" ht="211" customHeight="1" spans="1:21">
      <c r="A675" s="14">
        <v>50</v>
      </c>
      <c r="B675" s="14" t="s">
        <v>1082</v>
      </c>
      <c r="C675" s="14" t="s">
        <v>1464</v>
      </c>
      <c r="D675" s="17" t="s">
        <v>1441</v>
      </c>
      <c r="E675" s="17" t="s">
        <v>1459</v>
      </c>
      <c r="F675" s="14">
        <v>21</v>
      </c>
      <c r="G675" s="14">
        <v>21</v>
      </c>
      <c r="H675" s="14">
        <v>21</v>
      </c>
      <c r="I675" s="14">
        <v>1</v>
      </c>
      <c r="J675" s="14">
        <v>1</v>
      </c>
      <c r="K675" s="14">
        <v>0.21</v>
      </c>
      <c r="L675" s="14">
        <v>0.21</v>
      </c>
      <c r="M675" s="14">
        <v>2</v>
      </c>
      <c r="N675" s="14">
        <v>2</v>
      </c>
      <c r="O675" s="14">
        <v>1996</v>
      </c>
      <c r="P675" s="17" t="s">
        <v>1446</v>
      </c>
      <c r="Q675" s="15" t="s">
        <v>1443</v>
      </c>
      <c r="R675" s="14">
        <v>84</v>
      </c>
      <c r="S675" s="14">
        <v>84</v>
      </c>
      <c r="T675" s="17" t="s">
        <v>34</v>
      </c>
      <c r="U675" s="17"/>
    </row>
    <row r="676" ht="211" customHeight="1" spans="1:21">
      <c r="A676" s="14">
        <v>51</v>
      </c>
      <c r="B676" s="14" t="s">
        <v>1465</v>
      </c>
      <c r="C676" s="14" t="s">
        <v>1466</v>
      </c>
      <c r="D676" s="17" t="s">
        <v>1441</v>
      </c>
      <c r="E676" s="17" t="s">
        <v>1459</v>
      </c>
      <c r="F676" s="14">
        <v>26</v>
      </c>
      <c r="G676" s="14">
        <v>26</v>
      </c>
      <c r="H676" s="14">
        <v>26</v>
      </c>
      <c r="I676" s="14">
        <v>1</v>
      </c>
      <c r="J676" s="14">
        <v>1</v>
      </c>
      <c r="K676" s="14">
        <v>0.26</v>
      </c>
      <c r="L676" s="14">
        <v>0.26</v>
      </c>
      <c r="M676" s="14">
        <v>4</v>
      </c>
      <c r="N676" s="14">
        <v>4</v>
      </c>
      <c r="O676" s="14">
        <v>1996</v>
      </c>
      <c r="P676" s="17" t="s">
        <v>1446</v>
      </c>
      <c r="Q676" s="15" t="s">
        <v>1443</v>
      </c>
      <c r="R676" s="14">
        <v>104</v>
      </c>
      <c r="S676" s="14">
        <v>104</v>
      </c>
      <c r="T676" s="17" t="s">
        <v>34</v>
      </c>
      <c r="U676" s="17"/>
    </row>
    <row r="677" ht="211" customHeight="1" spans="1:21">
      <c r="A677" s="14">
        <v>52</v>
      </c>
      <c r="B677" s="14" t="s">
        <v>1467</v>
      </c>
      <c r="C677" s="14" t="s">
        <v>1468</v>
      </c>
      <c r="D677" s="17" t="s">
        <v>1441</v>
      </c>
      <c r="E677" s="17" t="s">
        <v>1469</v>
      </c>
      <c r="F677" s="14">
        <v>50</v>
      </c>
      <c r="G677" s="14">
        <v>0</v>
      </c>
      <c r="H677" s="14">
        <v>50</v>
      </c>
      <c r="I677" s="14">
        <v>1</v>
      </c>
      <c r="J677" s="14">
        <v>1</v>
      </c>
      <c r="K677" s="14">
        <v>0.5</v>
      </c>
      <c r="L677" s="14">
        <v>0.5</v>
      </c>
      <c r="M677" s="14">
        <v>3</v>
      </c>
      <c r="N677" s="14">
        <v>3</v>
      </c>
      <c r="O677" s="17">
        <v>1999</v>
      </c>
      <c r="P677" s="17" t="s">
        <v>1461</v>
      </c>
      <c r="Q677" s="15" t="s">
        <v>1443</v>
      </c>
      <c r="R677" s="14">
        <v>200</v>
      </c>
      <c r="S677" s="14">
        <v>200</v>
      </c>
      <c r="T677" s="17" t="s">
        <v>34</v>
      </c>
      <c r="U677" s="17"/>
    </row>
    <row r="678" ht="211" customHeight="1" spans="1:21">
      <c r="A678" s="14">
        <v>53</v>
      </c>
      <c r="B678" s="14" t="s">
        <v>1470</v>
      </c>
      <c r="C678" s="14" t="s">
        <v>1471</v>
      </c>
      <c r="D678" s="17" t="s">
        <v>1441</v>
      </c>
      <c r="E678" s="17" t="s">
        <v>1469</v>
      </c>
      <c r="F678" s="14">
        <v>31</v>
      </c>
      <c r="G678" s="14">
        <v>0</v>
      </c>
      <c r="H678" s="14">
        <v>31</v>
      </c>
      <c r="I678" s="14">
        <v>1</v>
      </c>
      <c r="J678" s="14">
        <v>1</v>
      </c>
      <c r="K678" s="14">
        <v>0.31</v>
      </c>
      <c r="L678" s="14">
        <v>0.31</v>
      </c>
      <c r="M678" s="14">
        <v>3</v>
      </c>
      <c r="N678" s="14">
        <v>3</v>
      </c>
      <c r="O678" s="17">
        <v>1999</v>
      </c>
      <c r="P678" s="17" t="s">
        <v>1461</v>
      </c>
      <c r="Q678" s="15" t="s">
        <v>1443</v>
      </c>
      <c r="R678" s="14">
        <v>124</v>
      </c>
      <c r="S678" s="14">
        <v>124</v>
      </c>
      <c r="T678" s="17" t="s">
        <v>34</v>
      </c>
      <c r="U678" s="17"/>
    </row>
    <row r="679" ht="211" customHeight="1" spans="1:21">
      <c r="A679" s="14">
        <v>54</v>
      </c>
      <c r="B679" s="14" t="s">
        <v>1472</v>
      </c>
      <c r="C679" s="14" t="s">
        <v>1473</v>
      </c>
      <c r="D679" s="17" t="s">
        <v>1441</v>
      </c>
      <c r="E679" s="17" t="s">
        <v>1469</v>
      </c>
      <c r="F679" s="14">
        <v>118</v>
      </c>
      <c r="G679" s="14">
        <v>0</v>
      </c>
      <c r="H679" s="14">
        <v>118</v>
      </c>
      <c r="I679" s="14">
        <v>4</v>
      </c>
      <c r="J679" s="14">
        <v>4</v>
      </c>
      <c r="K679" s="14">
        <v>1.18</v>
      </c>
      <c r="L679" s="14">
        <v>1.18</v>
      </c>
      <c r="M679" s="14">
        <v>7</v>
      </c>
      <c r="N679" s="14">
        <v>7</v>
      </c>
      <c r="O679" s="17">
        <v>1955</v>
      </c>
      <c r="P679" s="17" t="s">
        <v>1446</v>
      </c>
      <c r="Q679" s="15" t="s">
        <v>1443</v>
      </c>
      <c r="R679" s="14">
        <v>472</v>
      </c>
      <c r="S679" s="14">
        <v>472</v>
      </c>
      <c r="T679" s="17" t="s">
        <v>34</v>
      </c>
      <c r="U679" s="17"/>
    </row>
    <row r="680" ht="211" customHeight="1" spans="1:21">
      <c r="A680" s="14">
        <v>55</v>
      </c>
      <c r="B680" s="14" t="s">
        <v>1474</v>
      </c>
      <c r="C680" s="14" t="s">
        <v>1473</v>
      </c>
      <c r="D680" s="17" t="s">
        <v>1441</v>
      </c>
      <c r="E680" s="17" t="s">
        <v>1469</v>
      </c>
      <c r="F680" s="14">
        <v>10</v>
      </c>
      <c r="G680" s="14">
        <v>0</v>
      </c>
      <c r="H680" s="14">
        <v>10</v>
      </c>
      <c r="I680" s="14">
        <v>1</v>
      </c>
      <c r="J680" s="14">
        <v>1</v>
      </c>
      <c r="K680" s="14">
        <v>0.1</v>
      </c>
      <c r="L680" s="14">
        <v>0.1</v>
      </c>
      <c r="M680" s="14">
        <v>1</v>
      </c>
      <c r="N680" s="14">
        <v>1</v>
      </c>
      <c r="O680" s="17">
        <v>1975</v>
      </c>
      <c r="P680" s="17" t="s">
        <v>1446</v>
      </c>
      <c r="Q680" s="15" t="s">
        <v>1443</v>
      </c>
      <c r="R680" s="14">
        <v>40</v>
      </c>
      <c r="S680" s="14">
        <v>40</v>
      </c>
      <c r="T680" s="17" t="s">
        <v>34</v>
      </c>
      <c r="U680" s="17"/>
    </row>
    <row r="681" ht="211" customHeight="1" spans="1:21">
      <c r="A681" s="14">
        <v>56</v>
      </c>
      <c r="B681" s="14" t="s">
        <v>1475</v>
      </c>
      <c r="C681" s="14" t="s">
        <v>1476</v>
      </c>
      <c r="D681" s="17" t="s">
        <v>1441</v>
      </c>
      <c r="E681" s="14" t="s">
        <v>1477</v>
      </c>
      <c r="F681" s="14">
        <v>16</v>
      </c>
      <c r="G681" s="14">
        <v>0</v>
      </c>
      <c r="H681" s="14">
        <v>16</v>
      </c>
      <c r="I681" s="14">
        <v>1</v>
      </c>
      <c r="J681" s="14">
        <v>1</v>
      </c>
      <c r="K681" s="14">
        <v>0.16</v>
      </c>
      <c r="L681" s="14">
        <v>0.16</v>
      </c>
      <c r="M681" s="14">
        <v>1</v>
      </c>
      <c r="N681" s="14">
        <v>1</v>
      </c>
      <c r="O681" s="14">
        <v>1998</v>
      </c>
      <c r="P681" s="14" t="s">
        <v>61</v>
      </c>
      <c r="Q681" s="15" t="s">
        <v>1443</v>
      </c>
      <c r="R681" s="14">
        <v>64</v>
      </c>
      <c r="S681" s="14">
        <v>64</v>
      </c>
      <c r="T681" s="17" t="s">
        <v>34</v>
      </c>
      <c r="U681" s="17"/>
    </row>
    <row r="682" ht="211" customHeight="1" spans="1:21">
      <c r="A682" s="14">
        <v>57</v>
      </c>
      <c r="B682" s="14" t="s">
        <v>1478</v>
      </c>
      <c r="C682" s="14" t="s">
        <v>1479</v>
      </c>
      <c r="D682" s="17" t="s">
        <v>1441</v>
      </c>
      <c r="E682" s="14" t="s">
        <v>1477</v>
      </c>
      <c r="F682" s="14">
        <v>75</v>
      </c>
      <c r="G682" s="14">
        <v>0</v>
      </c>
      <c r="H682" s="14">
        <v>75</v>
      </c>
      <c r="I682" s="14">
        <v>3</v>
      </c>
      <c r="J682" s="14">
        <v>3</v>
      </c>
      <c r="K682" s="14">
        <v>0.75</v>
      </c>
      <c r="L682" s="14">
        <v>0.75</v>
      </c>
      <c r="M682" s="14">
        <v>7</v>
      </c>
      <c r="N682" s="14">
        <v>7</v>
      </c>
      <c r="O682" s="14">
        <v>2005</v>
      </c>
      <c r="P682" s="14" t="s">
        <v>61</v>
      </c>
      <c r="Q682" s="15" t="s">
        <v>1443</v>
      </c>
      <c r="R682" s="14">
        <v>300</v>
      </c>
      <c r="S682" s="14">
        <v>300</v>
      </c>
      <c r="T682" s="17" t="s">
        <v>34</v>
      </c>
      <c r="U682" s="17"/>
    </row>
    <row r="683" ht="211" customHeight="1" spans="1:21">
      <c r="A683" s="14">
        <v>58</v>
      </c>
      <c r="B683" s="14" t="s">
        <v>1480</v>
      </c>
      <c r="C683" s="14" t="s">
        <v>1481</v>
      </c>
      <c r="D683" s="17" t="s">
        <v>1441</v>
      </c>
      <c r="E683" s="14" t="s">
        <v>1477</v>
      </c>
      <c r="F683" s="14">
        <v>42</v>
      </c>
      <c r="G683" s="14">
        <v>0</v>
      </c>
      <c r="H683" s="14">
        <v>42</v>
      </c>
      <c r="I683" s="14">
        <v>2</v>
      </c>
      <c r="J683" s="14">
        <v>2</v>
      </c>
      <c r="K683" s="14">
        <v>0.42</v>
      </c>
      <c r="L683" s="14">
        <v>0.42</v>
      </c>
      <c r="M683" s="14">
        <v>4</v>
      </c>
      <c r="N683" s="14">
        <v>4</v>
      </c>
      <c r="O683" s="14">
        <v>1995</v>
      </c>
      <c r="P683" s="14" t="s">
        <v>61</v>
      </c>
      <c r="Q683" s="15" t="s">
        <v>1443</v>
      </c>
      <c r="R683" s="14">
        <v>168</v>
      </c>
      <c r="S683" s="14">
        <v>168</v>
      </c>
      <c r="T683" s="17" t="s">
        <v>34</v>
      </c>
      <c r="U683" s="17"/>
    </row>
    <row r="684" ht="211" customHeight="1" spans="1:21">
      <c r="A684" s="14">
        <v>59</v>
      </c>
      <c r="B684" s="14" t="s">
        <v>1482</v>
      </c>
      <c r="C684" s="15" t="s">
        <v>1483</v>
      </c>
      <c r="D684" s="17" t="s">
        <v>1441</v>
      </c>
      <c r="E684" s="14" t="s">
        <v>1484</v>
      </c>
      <c r="F684" s="14">
        <v>211</v>
      </c>
      <c r="G684" s="14">
        <v>40</v>
      </c>
      <c r="H684" s="14">
        <v>211</v>
      </c>
      <c r="I684" s="14">
        <v>18</v>
      </c>
      <c r="J684" s="14">
        <v>18</v>
      </c>
      <c r="K684" s="14">
        <v>2.11</v>
      </c>
      <c r="L684" s="14">
        <v>2.11</v>
      </c>
      <c r="M684" s="14">
        <v>28</v>
      </c>
      <c r="N684" s="14">
        <v>28</v>
      </c>
      <c r="O684" s="14" t="s">
        <v>1485</v>
      </c>
      <c r="P684" s="14" t="s">
        <v>61</v>
      </c>
      <c r="Q684" s="15" t="s">
        <v>1443</v>
      </c>
      <c r="R684" s="14">
        <v>844</v>
      </c>
      <c r="S684" s="14">
        <v>844</v>
      </c>
      <c r="T684" s="17" t="s">
        <v>34</v>
      </c>
      <c r="U684" s="17"/>
    </row>
    <row r="685" ht="211" customHeight="1" spans="1:21">
      <c r="A685" s="14">
        <v>60</v>
      </c>
      <c r="B685" s="14" t="s">
        <v>1331</v>
      </c>
      <c r="C685" s="14" t="s">
        <v>1486</v>
      </c>
      <c r="D685" s="17" t="s">
        <v>1441</v>
      </c>
      <c r="E685" s="17" t="s">
        <v>1335</v>
      </c>
      <c r="F685" s="14">
        <v>53</v>
      </c>
      <c r="G685" s="14">
        <v>0</v>
      </c>
      <c r="H685" s="14">
        <v>53</v>
      </c>
      <c r="I685" s="14">
        <v>3</v>
      </c>
      <c r="J685" s="14">
        <v>3</v>
      </c>
      <c r="K685" s="14">
        <v>0.53</v>
      </c>
      <c r="L685" s="14">
        <v>0.53</v>
      </c>
      <c r="M685" s="14">
        <v>6</v>
      </c>
      <c r="N685" s="14">
        <v>6</v>
      </c>
      <c r="O685" s="17">
        <v>2003</v>
      </c>
      <c r="P685" s="17" t="s">
        <v>61</v>
      </c>
      <c r="Q685" s="15" t="s">
        <v>1443</v>
      </c>
      <c r="R685" s="14">
        <v>212</v>
      </c>
      <c r="S685" s="14">
        <v>212</v>
      </c>
      <c r="T685" s="17" t="s">
        <v>34</v>
      </c>
      <c r="U685" s="17"/>
    </row>
    <row r="686" ht="211" customHeight="1" spans="1:21">
      <c r="A686" s="14">
        <v>61</v>
      </c>
      <c r="B686" s="14" t="s">
        <v>1487</v>
      </c>
      <c r="C686" s="14" t="s">
        <v>1488</v>
      </c>
      <c r="D686" s="17" t="s">
        <v>1441</v>
      </c>
      <c r="E686" s="17" t="s">
        <v>1335</v>
      </c>
      <c r="F686" s="14">
        <v>12</v>
      </c>
      <c r="G686" s="14">
        <v>0</v>
      </c>
      <c r="H686" s="14">
        <v>12</v>
      </c>
      <c r="I686" s="14">
        <v>1</v>
      </c>
      <c r="J686" s="14">
        <v>1</v>
      </c>
      <c r="K686" s="14">
        <v>0.12</v>
      </c>
      <c r="L686" s="14">
        <v>0.12</v>
      </c>
      <c r="M686" s="14">
        <v>2</v>
      </c>
      <c r="N686" s="14">
        <v>2</v>
      </c>
      <c r="O686" s="17">
        <v>2002</v>
      </c>
      <c r="P686" s="17" t="s">
        <v>61</v>
      </c>
      <c r="Q686" s="15" t="s">
        <v>1443</v>
      </c>
      <c r="R686" s="14">
        <v>48</v>
      </c>
      <c r="S686" s="14">
        <v>48</v>
      </c>
      <c r="T686" s="17" t="s">
        <v>34</v>
      </c>
      <c r="U686" s="17"/>
    </row>
    <row r="687" ht="211" customHeight="1" spans="1:21">
      <c r="A687" s="14">
        <v>62</v>
      </c>
      <c r="B687" s="14" t="s">
        <v>1125</v>
      </c>
      <c r="C687" s="14" t="s">
        <v>1489</v>
      </c>
      <c r="D687" s="17" t="s">
        <v>1441</v>
      </c>
      <c r="E687" s="17" t="s">
        <v>1335</v>
      </c>
      <c r="F687" s="14">
        <v>21</v>
      </c>
      <c r="G687" s="14">
        <v>0</v>
      </c>
      <c r="H687" s="14">
        <v>21</v>
      </c>
      <c r="I687" s="14">
        <v>1</v>
      </c>
      <c r="J687" s="14">
        <v>1</v>
      </c>
      <c r="K687" s="14">
        <v>0.21</v>
      </c>
      <c r="L687" s="14">
        <v>0.21</v>
      </c>
      <c r="M687" s="14">
        <v>1</v>
      </c>
      <c r="N687" s="14">
        <v>1</v>
      </c>
      <c r="O687" s="14">
        <v>1995</v>
      </c>
      <c r="P687" s="17" t="s">
        <v>61</v>
      </c>
      <c r="Q687" s="15" t="s">
        <v>1443</v>
      </c>
      <c r="R687" s="14">
        <v>84</v>
      </c>
      <c r="S687" s="14">
        <v>84</v>
      </c>
      <c r="T687" s="17" t="s">
        <v>34</v>
      </c>
      <c r="U687" s="17"/>
    </row>
    <row r="688" ht="108" customHeight="1" spans="1:21">
      <c r="A688" s="14">
        <v>63</v>
      </c>
      <c r="B688" s="15" t="s">
        <v>1490</v>
      </c>
      <c r="C688" s="14" t="s">
        <v>1491</v>
      </c>
      <c r="D688" s="17" t="s">
        <v>1492</v>
      </c>
      <c r="E688" s="27" t="s">
        <v>1493</v>
      </c>
      <c r="F688" s="15">
        <v>158</v>
      </c>
      <c r="G688" s="14">
        <v>0</v>
      </c>
      <c r="H688" s="14">
        <v>314</v>
      </c>
      <c r="I688" s="15">
        <v>6</v>
      </c>
      <c r="J688" s="14">
        <v>13</v>
      </c>
      <c r="K688" s="15">
        <v>1.2</v>
      </c>
      <c r="L688" s="14">
        <v>3</v>
      </c>
      <c r="M688" s="14"/>
      <c r="N688" s="14"/>
      <c r="O688" s="15">
        <v>2002</v>
      </c>
      <c r="P688" s="17" t="s">
        <v>336</v>
      </c>
      <c r="Q688" s="15" t="s">
        <v>1494</v>
      </c>
      <c r="R688" s="14">
        <v>480</v>
      </c>
      <c r="S688" s="14">
        <v>1200</v>
      </c>
      <c r="T688" s="17" t="s">
        <v>1495</v>
      </c>
      <c r="U688" s="17"/>
    </row>
    <row r="689" ht="108" customHeight="1" spans="1:21">
      <c r="A689" s="14">
        <v>64</v>
      </c>
      <c r="B689" s="27" t="s">
        <v>109</v>
      </c>
      <c r="C689" s="14"/>
      <c r="D689" s="17" t="s">
        <v>1492</v>
      </c>
      <c r="E689" s="15" t="s">
        <v>1496</v>
      </c>
      <c r="F689" s="15">
        <v>37</v>
      </c>
      <c r="G689" s="14"/>
      <c r="H689" s="14"/>
      <c r="I689" s="15">
        <v>1</v>
      </c>
      <c r="J689" s="14"/>
      <c r="K689" s="15">
        <v>0.3</v>
      </c>
      <c r="L689" s="14"/>
      <c r="M689" s="14"/>
      <c r="N689" s="14"/>
      <c r="O689" s="15" t="s">
        <v>1497</v>
      </c>
      <c r="P689" s="17" t="s">
        <v>336</v>
      </c>
      <c r="Q689" s="15" t="s">
        <v>1494</v>
      </c>
      <c r="R689" s="14">
        <v>120</v>
      </c>
      <c r="S689" s="14"/>
      <c r="T689" s="17" t="s">
        <v>1495</v>
      </c>
      <c r="U689" s="17"/>
    </row>
    <row r="690" ht="108" customHeight="1" spans="1:21">
      <c r="A690" s="14">
        <v>65</v>
      </c>
      <c r="B690" s="27" t="s">
        <v>1498</v>
      </c>
      <c r="C690" s="14"/>
      <c r="D690" s="17" t="s">
        <v>1492</v>
      </c>
      <c r="E690" s="15" t="s">
        <v>1499</v>
      </c>
      <c r="F690" s="15">
        <v>18</v>
      </c>
      <c r="G690" s="14"/>
      <c r="H690" s="14"/>
      <c r="I690" s="15">
        <v>1</v>
      </c>
      <c r="J690" s="14"/>
      <c r="K690" s="15">
        <v>0.2</v>
      </c>
      <c r="L690" s="14"/>
      <c r="M690" s="14"/>
      <c r="N690" s="14"/>
      <c r="O690" s="15" t="s">
        <v>1497</v>
      </c>
      <c r="P690" s="17" t="s">
        <v>336</v>
      </c>
      <c r="Q690" s="15" t="s">
        <v>1494</v>
      </c>
      <c r="R690" s="14">
        <v>80</v>
      </c>
      <c r="S690" s="14"/>
      <c r="T690" s="17" t="s">
        <v>1495</v>
      </c>
      <c r="U690" s="17"/>
    </row>
    <row r="691" ht="108" customHeight="1" spans="1:21">
      <c r="A691" s="14">
        <v>66</v>
      </c>
      <c r="B691" s="15" t="s">
        <v>1500</v>
      </c>
      <c r="C691" s="14"/>
      <c r="D691" s="17" t="s">
        <v>1492</v>
      </c>
      <c r="E691" s="15" t="s">
        <v>1496</v>
      </c>
      <c r="F691" s="15">
        <v>36</v>
      </c>
      <c r="G691" s="14"/>
      <c r="H691" s="14"/>
      <c r="I691" s="15">
        <v>2</v>
      </c>
      <c r="J691" s="14"/>
      <c r="K691" s="15">
        <v>0.5</v>
      </c>
      <c r="L691" s="14"/>
      <c r="M691" s="14"/>
      <c r="N691" s="14"/>
      <c r="O691" s="15" t="s">
        <v>1497</v>
      </c>
      <c r="P691" s="17" t="s">
        <v>336</v>
      </c>
      <c r="Q691" s="15" t="s">
        <v>1494</v>
      </c>
      <c r="R691" s="14">
        <v>200</v>
      </c>
      <c r="S691" s="14"/>
      <c r="T691" s="17" t="s">
        <v>1495</v>
      </c>
      <c r="U691" s="17"/>
    </row>
    <row r="692" ht="108" customHeight="1" spans="1:21">
      <c r="A692" s="14">
        <v>67</v>
      </c>
      <c r="B692" s="27" t="s">
        <v>633</v>
      </c>
      <c r="C692" s="14"/>
      <c r="D692" s="17" t="s">
        <v>1492</v>
      </c>
      <c r="E692" s="15" t="s">
        <v>1496</v>
      </c>
      <c r="F692" s="15">
        <v>36</v>
      </c>
      <c r="G692" s="14"/>
      <c r="H692" s="14"/>
      <c r="I692" s="15">
        <v>1</v>
      </c>
      <c r="J692" s="14"/>
      <c r="K692" s="15">
        <v>0.2</v>
      </c>
      <c r="L692" s="14"/>
      <c r="M692" s="14"/>
      <c r="N692" s="14"/>
      <c r="O692" s="15" t="s">
        <v>1497</v>
      </c>
      <c r="P692" s="17" t="s">
        <v>336</v>
      </c>
      <c r="Q692" s="15" t="s">
        <v>1494</v>
      </c>
      <c r="R692" s="14">
        <v>80</v>
      </c>
      <c r="S692" s="14"/>
      <c r="T692" s="17" t="s">
        <v>1495</v>
      </c>
      <c r="U692" s="17"/>
    </row>
    <row r="693" ht="108" customHeight="1" spans="1:21">
      <c r="A693" s="14">
        <v>68</v>
      </c>
      <c r="B693" s="27" t="s">
        <v>1501</v>
      </c>
      <c r="C693" s="14"/>
      <c r="D693" s="17" t="s">
        <v>1492</v>
      </c>
      <c r="E693" s="15" t="s">
        <v>1502</v>
      </c>
      <c r="F693" s="15">
        <v>9</v>
      </c>
      <c r="G693" s="14"/>
      <c r="H693" s="14"/>
      <c r="I693" s="15">
        <v>1</v>
      </c>
      <c r="J693" s="14"/>
      <c r="K693" s="15">
        <v>0.3</v>
      </c>
      <c r="L693" s="14"/>
      <c r="M693" s="14"/>
      <c r="N693" s="14"/>
      <c r="O693" s="15" t="s">
        <v>1497</v>
      </c>
      <c r="P693" s="17" t="s">
        <v>336</v>
      </c>
      <c r="Q693" s="15" t="s">
        <v>1494</v>
      </c>
      <c r="R693" s="14">
        <v>120</v>
      </c>
      <c r="S693" s="14"/>
      <c r="T693" s="17" t="s">
        <v>1495</v>
      </c>
      <c r="U693" s="17"/>
    </row>
    <row r="694" ht="108" customHeight="1" spans="1:21">
      <c r="A694" s="14">
        <v>69</v>
      </c>
      <c r="B694" s="15" t="s">
        <v>1503</v>
      </c>
      <c r="C694" s="14"/>
      <c r="D694" s="17" t="s">
        <v>1492</v>
      </c>
      <c r="E694" s="15" t="s">
        <v>1502</v>
      </c>
      <c r="F694" s="15">
        <v>20</v>
      </c>
      <c r="G694" s="14"/>
      <c r="H694" s="14"/>
      <c r="I694" s="15">
        <v>1</v>
      </c>
      <c r="J694" s="14"/>
      <c r="K694" s="15">
        <v>0.3</v>
      </c>
      <c r="L694" s="14"/>
      <c r="M694" s="14"/>
      <c r="N694" s="14"/>
      <c r="O694" s="15" t="s">
        <v>1497</v>
      </c>
      <c r="P694" s="17" t="s">
        <v>336</v>
      </c>
      <c r="Q694" s="15" t="s">
        <v>1494</v>
      </c>
      <c r="R694" s="14">
        <v>120</v>
      </c>
      <c r="S694" s="14"/>
      <c r="T694" s="17" t="s">
        <v>1495</v>
      </c>
      <c r="U694" s="17"/>
    </row>
    <row r="695" ht="108" customHeight="1" spans="1:21">
      <c r="A695" s="14">
        <v>70</v>
      </c>
      <c r="B695" s="15" t="s">
        <v>1504</v>
      </c>
      <c r="C695" s="14" t="s">
        <v>1505</v>
      </c>
      <c r="D695" s="17" t="s">
        <v>1492</v>
      </c>
      <c r="E695" s="27" t="s">
        <v>1506</v>
      </c>
      <c r="F695" s="15">
        <v>77</v>
      </c>
      <c r="G695" s="14">
        <v>0</v>
      </c>
      <c r="H695" s="14">
        <v>299</v>
      </c>
      <c r="I695" s="15">
        <v>1</v>
      </c>
      <c r="J695" s="14">
        <v>8</v>
      </c>
      <c r="K695" s="15">
        <v>0.8</v>
      </c>
      <c r="L695" s="14">
        <v>3.27</v>
      </c>
      <c r="M695" s="14"/>
      <c r="N695" s="14"/>
      <c r="O695" s="15">
        <v>1998</v>
      </c>
      <c r="P695" s="17" t="s">
        <v>336</v>
      </c>
      <c r="Q695" s="15" t="s">
        <v>1494</v>
      </c>
      <c r="R695" s="14">
        <v>320</v>
      </c>
      <c r="S695" s="14">
        <v>1308</v>
      </c>
      <c r="T695" s="17" t="s">
        <v>1495</v>
      </c>
      <c r="U695" s="17"/>
    </row>
    <row r="696" ht="108" customHeight="1" spans="1:21">
      <c r="A696" s="14">
        <v>71</v>
      </c>
      <c r="B696" s="15" t="s">
        <v>1507</v>
      </c>
      <c r="C696" s="14"/>
      <c r="D696" s="17" t="s">
        <v>1492</v>
      </c>
      <c r="E696" s="15" t="s">
        <v>1508</v>
      </c>
      <c r="F696" s="15">
        <v>30</v>
      </c>
      <c r="G696" s="14"/>
      <c r="H696" s="14"/>
      <c r="I696" s="15">
        <v>1</v>
      </c>
      <c r="J696" s="14"/>
      <c r="K696" s="15">
        <v>0.4</v>
      </c>
      <c r="L696" s="14"/>
      <c r="M696" s="14"/>
      <c r="N696" s="14"/>
      <c r="O696" s="15">
        <v>1994</v>
      </c>
      <c r="P696" s="17" t="s">
        <v>336</v>
      </c>
      <c r="Q696" s="14" t="s">
        <v>1494</v>
      </c>
      <c r="R696" s="14">
        <v>160</v>
      </c>
      <c r="S696" s="14"/>
      <c r="T696" s="17" t="s">
        <v>1495</v>
      </c>
      <c r="U696" s="17"/>
    </row>
    <row r="697" ht="108" customHeight="1" spans="1:21">
      <c r="A697" s="14">
        <v>72</v>
      </c>
      <c r="B697" s="15" t="s">
        <v>1131</v>
      </c>
      <c r="C697" s="14"/>
      <c r="D697" s="17" t="s">
        <v>1492</v>
      </c>
      <c r="E697" s="15" t="s">
        <v>1509</v>
      </c>
      <c r="F697" s="15">
        <v>10</v>
      </c>
      <c r="G697" s="14"/>
      <c r="H697" s="14"/>
      <c r="I697" s="15">
        <v>1</v>
      </c>
      <c r="J697" s="14"/>
      <c r="K697" s="15">
        <v>0.09</v>
      </c>
      <c r="L697" s="14"/>
      <c r="M697" s="14"/>
      <c r="N697" s="14"/>
      <c r="O697" s="15">
        <v>1994</v>
      </c>
      <c r="P697" s="17" t="s">
        <v>336</v>
      </c>
      <c r="Q697" s="14" t="s">
        <v>1494</v>
      </c>
      <c r="R697" s="14">
        <v>36</v>
      </c>
      <c r="S697" s="14"/>
      <c r="T697" s="17" t="s">
        <v>1495</v>
      </c>
      <c r="U697" s="17"/>
    </row>
    <row r="698" ht="108" customHeight="1" spans="1:21">
      <c r="A698" s="14">
        <v>73</v>
      </c>
      <c r="B698" s="15" t="s">
        <v>1510</v>
      </c>
      <c r="C698" s="14"/>
      <c r="D698" s="17" t="s">
        <v>1492</v>
      </c>
      <c r="E698" s="15" t="s">
        <v>1508</v>
      </c>
      <c r="F698" s="15">
        <v>40</v>
      </c>
      <c r="G698" s="14"/>
      <c r="H698" s="14"/>
      <c r="I698" s="15">
        <v>1</v>
      </c>
      <c r="J698" s="14"/>
      <c r="K698" s="15">
        <v>0.46</v>
      </c>
      <c r="L698" s="14"/>
      <c r="M698" s="14"/>
      <c r="N698" s="14"/>
      <c r="O698" s="15">
        <v>1998</v>
      </c>
      <c r="P698" s="17" t="s">
        <v>336</v>
      </c>
      <c r="Q698" s="14" t="s">
        <v>1494</v>
      </c>
      <c r="R698" s="14">
        <v>184</v>
      </c>
      <c r="S698" s="14"/>
      <c r="T698" s="17" t="s">
        <v>1495</v>
      </c>
      <c r="U698" s="17"/>
    </row>
    <row r="699" ht="108" customHeight="1" spans="1:21">
      <c r="A699" s="14">
        <v>74</v>
      </c>
      <c r="B699" s="15" t="s">
        <v>1511</v>
      </c>
      <c r="C699" s="14"/>
      <c r="D699" s="17" t="s">
        <v>1492</v>
      </c>
      <c r="E699" s="15" t="s">
        <v>1508</v>
      </c>
      <c r="F699" s="15">
        <v>28</v>
      </c>
      <c r="G699" s="14"/>
      <c r="H699" s="14"/>
      <c r="I699" s="15">
        <v>1</v>
      </c>
      <c r="J699" s="14"/>
      <c r="K699" s="15">
        <v>0.25</v>
      </c>
      <c r="L699" s="14"/>
      <c r="M699" s="14"/>
      <c r="N699" s="14"/>
      <c r="O699" s="15">
        <v>1995</v>
      </c>
      <c r="P699" s="17" t="s">
        <v>336</v>
      </c>
      <c r="Q699" s="14" t="s">
        <v>1494</v>
      </c>
      <c r="R699" s="14">
        <v>100</v>
      </c>
      <c r="S699" s="14"/>
      <c r="T699" s="17" t="s">
        <v>1495</v>
      </c>
      <c r="U699" s="17"/>
    </row>
    <row r="700" ht="108" customHeight="1" spans="1:21">
      <c r="A700" s="14">
        <v>75</v>
      </c>
      <c r="B700" s="15" t="s">
        <v>1512</v>
      </c>
      <c r="C700" s="14"/>
      <c r="D700" s="17" t="s">
        <v>1492</v>
      </c>
      <c r="E700" s="15" t="s">
        <v>1508</v>
      </c>
      <c r="F700" s="15">
        <v>40</v>
      </c>
      <c r="G700" s="14"/>
      <c r="H700" s="14"/>
      <c r="I700" s="15">
        <v>1</v>
      </c>
      <c r="J700" s="14"/>
      <c r="K700" s="15">
        <v>0.65</v>
      </c>
      <c r="L700" s="14"/>
      <c r="M700" s="14"/>
      <c r="N700" s="14"/>
      <c r="O700" s="15">
        <v>1998</v>
      </c>
      <c r="P700" s="17" t="s">
        <v>336</v>
      </c>
      <c r="Q700" s="14" t="s">
        <v>1494</v>
      </c>
      <c r="R700" s="14">
        <v>260</v>
      </c>
      <c r="S700" s="14"/>
      <c r="T700" s="17" t="s">
        <v>1495</v>
      </c>
      <c r="U700" s="17"/>
    </row>
    <row r="701" ht="108" customHeight="1" spans="1:21">
      <c r="A701" s="14">
        <v>76</v>
      </c>
      <c r="B701" s="15" t="s">
        <v>1513</v>
      </c>
      <c r="C701" s="14"/>
      <c r="D701" s="17" t="s">
        <v>1492</v>
      </c>
      <c r="E701" s="15" t="s">
        <v>1508</v>
      </c>
      <c r="F701" s="15">
        <v>26</v>
      </c>
      <c r="G701" s="14"/>
      <c r="H701" s="14"/>
      <c r="I701" s="15">
        <v>1</v>
      </c>
      <c r="J701" s="14"/>
      <c r="K701" s="15">
        <v>0.22</v>
      </c>
      <c r="L701" s="14"/>
      <c r="M701" s="14"/>
      <c r="N701" s="14"/>
      <c r="O701" s="15">
        <v>1998</v>
      </c>
      <c r="P701" s="17" t="s">
        <v>336</v>
      </c>
      <c r="Q701" s="14" t="s">
        <v>1494</v>
      </c>
      <c r="R701" s="14">
        <v>88</v>
      </c>
      <c r="S701" s="14"/>
      <c r="T701" s="17" t="s">
        <v>1495</v>
      </c>
      <c r="U701" s="17"/>
    </row>
    <row r="702" ht="108" customHeight="1" spans="1:21">
      <c r="A702" s="14">
        <v>77</v>
      </c>
      <c r="B702" s="15" t="s">
        <v>1514</v>
      </c>
      <c r="C702" s="14"/>
      <c r="D702" s="17" t="s">
        <v>1492</v>
      </c>
      <c r="E702" s="15" t="s">
        <v>1515</v>
      </c>
      <c r="F702" s="15">
        <v>48</v>
      </c>
      <c r="G702" s="14"/>
      <c r="H702" s="14"/>
      <c r="I702" s="15">
        <v>1</v>
      </c>
      <c r="J702" s="14"/>
      <c r="K702" s="15">
        <v>0.4</v>
      </c>
      <c r="L702" s="14"/>
      <c r="M702" s="14"/>
      <c r="N702" s="14"/>
      <c r="O702" s="15">
        <v>1992</v>
      </c>
      <c r="P702" s="17" t="s">
        <v>336</v>
      </c>
      <c r="Q702" s="14" t="s">
        <v>1494</v>
      </c>
      <c r="R702" s="14">
        <v>160</v>
      </c>
      <c r="S702" s="14"/>
      <c r="T702" s="17" t="s">
        <v>1495</v>
      </c>
      <c r="U702" s="17"/>
    </row>
    <row r="703" ht="108" customHeight="1" spans="1:21">
      <c r="A703" s="14">
        <v>78</v>
      </c>
      <c r="B703" s="15" t="s">
        <v>79</v>
      </c>
      <c r="C703" s="14" t="s">
        <v>1516</v>
      </c>
      <c r="D703" s="17" t="s">
        <v>1492</v>
      </c>
      <c r="E703" s="15" t="s">
        <v>1517</v>
      </c>
      <c r="F703" s="15">
        <v>43</v>
      </c>
      <c r="G703" s="14">
        <v>0</v>
      </c>
      <c r="H703" s="14">
        <v>235</v>
      </c>
      <c r="I703" s="15">
        <v>3</v>
      </c>
      <c r="J703" s="14">
        <v>11</v>
      </c>
      <c r="K703" s="15">
        <v>0.57</v>
      </c>
      <c r="L703" s="14">
        <v>2.95</v>
      </c>
      <c r="M703" s="14"/>
      <c r="N703" s="14"/>
      <c r="O703" s="15">
        <v>1998</v>
      </c>
      <c r="P703" s="17" t="s">
        <v>336</v>
      </c>
      <c r="Q703" s="14" t="s">
        <v>1494</v>
      </c>
      <c r="R703" s="14">
        <v>228</v>
      </c>
      <c r="S703" s="14">
        <v>1180</v>
      </c>
      <c r="T703" s="17" t="s">
        <v>1495</v>
      </c>
      <c r="U703" s="17"/>
    </row>
    <row r="704" ht="108" customHeight="1" spans="1:21">
      <c r="A704" s="14">
        <v>79</v>
      </c>
      <c r="B704" s="15" t="s">
        <v>1518</v>
      </c>
      <c r="C704" s="14"/>
      <c r="D704" s="17" t="s">
        <v>1492</v>
      </c>
      <c r="E704" s="15" t="s">
        <v>1519</v>
      </c>
      <c r="F704" s="15">
        <v>30</v>
      </c>
      <c r="G704" s="14"/>
      <c r="H704" s="14"/>
      <c r="I704" s="15">
        <v>1</v>
      </c>
      <c r="J704" s="14"/>
      <c r="K704" s="15">
        <v>0.4</v>
      </c>
      <c r="L704" s="14"/>
      <c r="M704" s="14"/>
      <c r="N704" s="14"/>
      <c r="O704" s="15">
        <v>1994</v>
      </c>
      <c r="P704" s="17" t="s">
        <v>336</v>
      </c>
      <c r="Q704" s="14" t="s">
        <v>1494</v>
      </c>
      <c r="R704" s="14">
        <v>160</v>
      </c>
      <c r="S704" s="14"/>
      <c r="T704" s="17" t="s">
        <v>1495</v>
      </c>
      <c r="U704" s="17"/>
    </row>
    <row r="705" ht="108" customHeight="1" spans="1:21">
      <c r="A705" s="14">
        <v>80</v>
      </c>
      <c r="B705" s="15" t="s">
        <v>1520</v>
      </c>
      <c r="C705" s="14"/>
      <c r="D705" s="17" t="s">
        <v>1492</v>
      </c>
      <c r="E705" s="15" t="s">
        <v>1521</v>
      </c>
      <c r="F705" s="15">
        <v>11</v>
      </c>
      <c r="G705" s="14"/>
      <c r="H705" s="14"/>
      <c r="I705" s="15">
        <v>1</v>
      </c>
      <c r="J705" s="14"/>
      <c r="K705" s="15">
        <v>0.08</v>
      </c>
      <c r="L705" s="14"/>
      <c r="M705" s="14"/>
      <c r="N705" s="14"/>
      <c r="O705" s="15">
        <v>1978</v>
      </c>
      <c r="P705" s="17" t="s">
        <v>336</v>
      </c>
      <c r="Q705" s="14" t="s">
        <v>1494</v>
      </c>
      <c r="R705" s="14">
        <v>32</v>
      </c>
      <c r="S705" s="14"/>
      <c r="T705" s="17" t="s">
        <v>1495</v>
      </c>
      <c r="U705" s="17"/>
    </row>
    <row r="706" ht="108" customHeight="1" spans="1:21">
      <c r="A706" s="14">
        <v>81</v>
      </c>
      <c r="B706" s="15" t="s">
        <v>1522</v>
      </c>
      <c r="C706" s="14"/>
      <c r="D706" s="17" t="s">
        <v>1492</v>
      </c>
      <c r="E706" s="15" t="s">
        <v>1523</v>
      </c>
      <c r="F706" s="15">
        <v>51</v>
      </c>
      <c r="G706" s="14"/>
      <c r="H706" s="14"/>
      <c r="I706" s="15">
        <v>3</v>
      </c>
      <c r="J706" s="14"/>
      <c r="K706" s="15">
        <v>0.64</v>
      </c>
      <c r="L706" s="14"/>
      <c r="M706" s="14"/>
      <c r="N706" s="14"/>
      <c r="O706" s="15">
        <v>1999</v>
      </c>
      <c r="P706" s="17" t="s">
        <v>336</v>
      </c>
      <c r="Q706" s="14" t="s">
        <v>1494</v>
      </c>
      <c r="R706" s="14">
        <v>256</v>
      </c>
      <c r="S706" s="14"/>
      <c r="T706" s="17" t="s">
        <v>1495</v>
      </c>
      <c r="U706" s="17"/>
    </row>
    <row r="707" ht="108" customHeight="1" spans="1:21">
      <c r="A707" s="14">
        <v>82</v>
      </c>
      <c r="B707" s="15" t="s">
        <v>1524</v>
      </c>
      <c r="C707" s="14"/>
      <c r="D707" s="17" t="s">
        <v>1492</v>
      </c>
      <c r="E707" s="15" t="s">
        <v>1525</v>
      </c>
      <c r="F707" s="15">
        <v>42</v>
      </c>
      <c r="G707" s="14"/>
      <c r="H707" s="14"/>
      <c r="I707" s="15">
        <v>1</v>
      </c>
      <c r="J707" s="14"/>
      <c r="K707" s="15">
        <v>0.56</v>
      </c>
      <c r="L707" s="14"/>
      <c r="M707" s="14"/>
      <c r="N707" s="14"/>
      <c r="O707" s="15">
        <v>2000</v>
      </c>
      <c r="P707" s="17" t="s">
        <v>1526</v>
      </c>
      <c r="Q707" s="14" t="s">
        <v>1494</v>
      </c>
      <c r="R707" s="14">
        <v>224</v>
      </c>
      <c r="S707" s="14"/>
      <c r="T707" s="17" t="s">
        <v>1495</v>
      </c>
      <c r="U707" s="17"/>
    </row>
    <row r="708" ht="108" customHeight="1" spans="1:21">
      <c r="A708" s="14">
        <v>83</v>
      </c>
      <c r="B708" s="15" t="s">
        <v>1527</v>
      </c>
      <c r="C708" s="14"/>
      <c r="D708" s="17" t="s">
        <v>1492</v>
      </c>
      <c r="E708" s="15" t="s">
        <v>1525</v>
      </c>
      <c r="F708" s="15">
        <v>42</v>
      </c>
      <c r="G708" s="14"/>
      <c r="H708" s="14"/>
      <c r="I708" s="15">
        <v>1</v>
      </c>
      <c r="J708" s="14"/>
      <c r="K708" s="15">
        <v>0.52</v>
      </c>
      <c r="L708" s="14"/>
      <c r="M708" s="14"/>
      <c r="N708" s="14"/>
      <c r="O708" s="15">
        <v>2000</v>
      </c>
      <c r="P708" s="17" t="s">
        <v>1526</v>
      </c>
      <c r="Q708" s="14" t="s">
        <v>1494</v>
      </c>
      <c r="R708" s="14">
        <v>208</v>
      </c>
      <c r="S708" s="14"/>
      <c r="T708" s="17" t="s">
        <v>1495</v>
      </c>
      <c r="U708" s="17"/>
    </row>
    <row r="709" ht="108" customHeight="1" spans="1:21">
      <c r="A709" s="14">
        <v>84</v>
      </c>
      <c r="B709" s="15" t="s">
        <v>1528</v>
      </c>
      <c r="C709" s="14"/>
      <c r="D709" s="17" t="s">
        <v>1492</v>
      </c>
      <c r="E709" s="15" t="s">
        <v>1525</v>
      </c>
      <c r="F709" s="15">
        <v>16</v>
      </c>
      <c r="G709" s="14"/>
      <c r="H709" s="14"/>
      <c r="I709" s="15">
        <v>1</v>
      </c>
      <c r="J709" s="14"/>
      <c r="K709" s="15">
        <v>0.18</v>
      </c>
      <c r="L709" s="14"/>
      <c r="M709" s="14"/>
      <c r="N709" s="14"/>
      <c r="O709" s="15">
        <v>1992</v>
      </c>
      <c r="P709" s="17" t="s">
        <v>336</v>
      </c>
      <c r="Q709" s="14" t="s">
        <v>1494</v>
      </c>
      <c r="R709" s="14">
        <v>72</v>
      </c>
      <c r="S709" s="14"/>
      <c r="T709" s="17" t="s">
        <v>1495</v>
      </c>
      <c r="U709" s="17"/>
    </row>
    <row r="710" ht="70" customHeight="1" spans="1:21">
      <c r="A710" s="14">
        <v>85</v>
      </c>
      <c r="B710" s="14" t="s">
        <v>1529</v>
      </c>
      <c r="C710" s="14" t="s">
        <v>1530</v>
      </c>
      <c r="D710" s="17" t="s">
        <v>1531</v>
      </c>
      <c r="E710" s="17" t="s">
        <v>1532</v>
      </c>
      <c r="F710" s="14">
        <v>246</v>
      </c>
      <c r="G710" s="14">
        <v>0</v>
      </c>
      <c r="H710" s="14">
        <v>1555</v>
      </c>
      <c r="I710" s="14">
        <v>8</v>
      </c>
      <c r="J710" s="14">
        <v>101</v>
      </c>
      <c r="K710" s="14">
        <v>1.74</v>
      </c>
      <c r="L710" s="14">
        <v>14.07</v>
      </c>
      <c r="M710" s="14">
        <v>25</v>
      </c>
      <c r="N710" s="14">
        <v>25</v>
      </c>
      <c r="O710" s="17" t="s">
        <v>490</v>
      </c>
      <c r="P710" s="17" t="s">
        <v>1533</v>
      </c>
      <c r="Q710" s="14" t="s">
        <v>1534</v>
      </c>
      <c r="R710" s="14">
        <v>939</v>
      </c>
      <c r="S710" s="14">
        <v>7595</v>
      </c>
      <c r="T710" s="17" t="s">
        <v>1535</v>
      </c>
      <c r="U710" s="17"/>
    </row>
    <row r="711" ht="70" customHeight="1" spans="1:21">
      <c r="A711" s="14">
        <v>86</v>
      </c>
      <c r="B711" s="14" t="s">
        <v>1536</v>
      </c>
      <c r="C711" s="14"/>
      <c r="D711" s="17"/>
      <c r="E711" s="17" t="s">
        <v>1537</v>
      </c>
      <c r="F711" s="14">
        <v>520</v>
      </c>
      <c r="G711" s="14"/>
      <c r="H711" s="14"/>
      <c r="I711" s="14">
        <v>43</v>
      </c>
      <c r="J711" s="14"/>
      <c r="K711" s="14">
        <v>5.67</v>
      </c>
      <c r="L711" s="14"/>
      <c r="M711" s="14">
        <v>66</v>
      </c>
      <c r="N711" s="14">
        <v>66</v>
      </c>
      <c r="O711" s="17" t="s">
        <v>472</v>
      </c>
      <c r="P711" s="17" t="s">
        <v>1538</v>
      </c>
      <c r="Q711" s="14"/>
      <c r="R711" s="14">
        <v>3061</v>
      </c>
      <c r="S711" s="14"/>
      <c r="T711" s="17" t="s">
        <v>1535</v>
      </c>
      <c r="U711" s="17"/>
    </row>
    <row r="712" ht="70" customHeight="1" spans="1:21">
      <c r="A712" s="14">
        <v>87</v>
      </c>
      <c r="B712" s="14" t="s">
        <v>1539</v>
      </c>
      <c r="C712" s="14"/>
      <c r="D712" s="17"/>
      <c r="E712" s="17"/>
      <c r="F712" s="14">
        <v>266</v>
      </c>
      <c r="G712" s="14"/>
      <c r="H712" s="14"/>
      <c r="I712" s="14">
        <v>16</v>
      </c>
      <c r="J712" s="14"/>
      <c r="K712" s="14">
        <v>2.76</v>
      </c>
      <c r="L712" s="14"/>
      <c r="M712" s="14">
        <v>33</v>
      </c>
      <c r="N712" s="14">
        <v>33</v>
      </c>
      <c r="O712" s="17" t="s">
        <v>472</v>
      </c>
      <c r="P712" s="17" t="s">
        <v>1538</v>
      </c>
      <c r="Q712" s="14"/>
      <c r="R712" s="14">
        <v>1490</v>
      </c>
      <c r="S712" s="14"/>
      <c r="T712" s="17" t="s">
        <v>1535</v>
      </c>
      <c r="U712" s="17"/>
    </row>
    <row r="713" ht="70" customHeight="1" spans="1:21">
      <c r="A713" s="14">
        <v>88</v>
      </c>
      <c r="B713" s="14" t="s">
        <v>1540</v>
      </c>
      <c r="C713" s="14"/>
      <c r="D713" s="17"/>
      <c r="E713" s="17"/>
      <c r="F713" s="14">
        <v>283</v>
      </c>
      <c r="G713" s="14"/>
      <c r="H713" s="14"/>
      <c r="I713" s="14">
        <v>21</v>
      </c>
      <c r="J713" s="14"/>
      <c r="K713" s="14">
        <v>2.11</v>
      </c>
      <c r="L713" s="14"/>
      <c r="M713" s="14">
        <v>31</v>
      </c>
      <c r="N713" s="14">
        <v>31</v>
      </c>
      <c r="O713" s="17" t="s">
        <v>917</v>
      </c>
      <c r="P713" s="17" t="s">
        <v>37</v>
      </c>
      <c r="Q713" s="14"/>
      <c r="R713" s="14">
        <v>1139</v>
      </c>
      <c r="S713" s="14"/>
      <c r="T713" s="17" t="s">
        <v>1535</v>
      </c>
      <c r="U713" s="17"/>
    </row>
    <row r="714" ht="70" customHeight="1" spans="1:21">
      <c r="A714" s="14">
        <v>89</v>
      </c>
      <c r="B714" s="14" t="s">
        <v>1541</v>
      </c>
      <c r="C714" s="14"/>
      <c r="D714" s="17"/>
      <c r="E714" s="17" t="s">
        <v>1542</v>
      </c>
      <c r="F714" s="14">
        <v>240</v>
      </c>
      <c r="G714" s="14"/>
      <c r="H714" s="14"/>
      <c r="I714" s="14">
        <v>13</v>
      </c>
      <c r="J714" s="14"/>
      <c r="K714" s="14">
        <v>1.79</v>
      </c>
      <c r="L714" s="14"/>
      <c r="M714" s="14">
        <v>27</v>
      </c>
      <c r="N714" s="14">
        <v>27</v>
      </c>
      <c r="O714" s="17" t="s">
        <v>913</v>
      </c>
      <c r="P714" s="17" t="s">
        <v>37</v>
      </c>
      <c r="Q714" s="14"/>
      <c r="R714" s="14">
        <v>966</v>
      </c>
      <c r="S714" s="14"/>
      <c r="T714" s="17" t="s">
        <v>1535</v>
      </c>
      <c r="U714" s="17"/>
    </row>
    <row r="715" ht="45" customHeight="1" spans="1:21">
      <c r="A715" s="38" t="s">
        <v>241</v>
      </c>
      <c r="B715" s="38" t="s">
        <v>1543</v>
      </c>
      <c r="C715" s="38" t="s">
        <v>1544</v>
      </c>
      <c r="D715" s="38"/>
      <c r="E715" s="38"/>
      <c r="F715" s="38">
        <v>19914</v>
      </c>
      <c r="G715" s="38">
        <v>422</v>
      </c>
      <c r="H715" s="38">
        <v>19914</v>
      </c>
      <c r="I715" s="38">
        <v>776</v>
      </c>
      <c r="J715" s="38">
        <v>776</v>
      </c>
      <c r="K715" s="42">
        <f>SUM(K626:K714)</f>
        <v>177.2219</v>
      </c>
      <c r="L715" s="42">
        <f>SUM(L626:L714)</f>
        <v>177.2219</v>
      </c>
      <c r="M715" s="38">
        <v>1363</v>
      </c>
      <c r="N715" s="38">
        <v>1322</v>
      </c>
      <c r="O715" s="38"/>
      <c r="P715" s="38"/>
      <c r="Q715" s="38"/>
      <c r="R715" s="38">
        <v>60125.3</v>
      </c>
      <c r="S715" s="38">
        <v>60125.3</v>
      </c>
      <c r="T715" s="38"/>
      <c r="U715" s="38"/>
    </row>
    <row r="716" ht="45" customHeight="1" spans="1:21">
      <c r="A716" s="13" t="s">
        <v>1545</v>
      </c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</row>
    <row r="717" ht="88" customHeight="1" spans="1:21">
      <c r="A717" s="15">
        <v>1</v>
      </c>
      <c r="B717" s="27" t="s">
        <v>1546</v>
      </c>
      <c r="C717" s="27" t="s">
        <v>1546</v>
      </c>
      <c r="D717" s="15" t="s">
        <v>1547</v>
      </c>
      <c r="E717" s="109" t="s">
        <v>1548</v>
      </c>
      <c r="F717" s="15">
        <v>48</v>
      </c>
      <c r="G717" s="107">
        <v>0</v>
      </c>
      <c r="H717" s="107">
        <v>128</v>
      </c>
      <c r="I717" s="15">
        <v>2</v>
      </c>
      <c r="J717" s="107">
        <v>5</v>
      </c>
      <c r="K717" s="23">
        <v>0.36</v>
      </c>
      <c r="L717" s="166">
        <v>0.84</v>
      </c>
      <c r="M717" s="15">
        <v>4</v>
      </c>
      <c r="N717" s="15">
        <v>4</v>
      </c>
      <c r="O717" s="15" t="s">
        <v>917</v>
      </c>
      <c r="P717" s="15" t="s">
        <v>61</v>
      </c>
      <c r="Q717" s="15" t="s">
        <v>1549</v>
      </c>
      <c r="R717" s="16">
        <v>144</v>
      </c>
      <c r="S717" s="169">
        <v>336</v>
      </c>
      <c r="T717" s="15" t="s">
        <v>42</v>
      </c>
      <c r="U717" s="15"/>
    </row>
    <row r="718" ht="88" customHeight="1" spans="1:21">
      <c r="A718" s="15">
        <v>2</v>
      </c>
      <c r="B718" s="27" t="s">
        <v>1550</v>
      </c>
      <c r="C718" s="27" t="s">
        <v>1550</v>
      </c>
      <c r="D718" s="15" t="s">
        <v>1547</v>
      </c>
      <c r="E718" s="109"/>
      <c r="F718" s="15">
        <v>32</v>
      </c>
      <c r="G718" s="107">
        <v>0</v>
      </c>
      <c r="H718" s="108"/>
      <c r="I718" s="15">
        <v>2</v>
      </c>
      <c r="J718" s="108"/>
      <c r="K718" s="23">
        <v>0.24</v>
      </c>
      <c r="L718" s="167"/>
      <c r="M718" s="15">
        <v>3</v>
      </c>
      <c r="N718" s="15">
        <v>3</v>
      </c>
      <c r="O718" s="15" t="s">
        <v>917</v>
      </c>
      <c r="P718" s="15" t="s">
        <v>61</v>
      </c>
      <c r="Q718" s="15" t="s">
        <v>1549</v>
      </c>
      <c r="R718" s="16">
        <v>96</v>
      </c>
      <c r="S718" s="170"/>
      <c r="T718" s="15" t="s">
        <v>42</v>
      </c>
      <c r="U718" s="15"/>
    </row>
    <row r="719" ht="88" customHeight="1" spans="1:21">
      <c r="A719" s="15">
        <v>3</v>
      </c>
      <c r="B719" s="27" t="s">
        <v>1551</v>
      </c>
      <c r="C719" s="27" t="s">
        <v>1551</v>
      </c>
      <c r="D719" s="15" t="s">
        <v>1547</v>
      </c>
      <c r="E719" s="109"/>
      <c r="F719" s="15">
        <v>48</v>
      </c>
      <c r="G719" s="107">
        <v>0</v>
      </c>
      <c r="H719" s="108"/>
      <c r="I719" s="15">
        <v>1</v>
      </c>
      <c r="J719" s="108"/>
      <c r="K719" s="23">
        <v>0.24</v>
      </c>
      <c r="L719" s="167"/>
      <c r="M719" s="15">
        <v>4</v>
      </c>
      <c r="N719" s="15">
        <v>4</v>
      </c>
      <c r="O719" s="15" t="s">
        <v>917</v>
      </c>
      <c r="P719" s="15" t="s">
        <v>61</v>
      </c>
      <c r="Q719" s="15" t="s">
        <v>1549</v>
      </c>
      <c r="R719" s="16">
        <v>96</v>
      </c>
      <c r="S719" s="170"/>
      <c r="T719" s="15" t="s">
        <v>42</v>
      </c>
      <c r="U719" s="15"/>
    </row>
    <row r="720" ht="112" customHeight="1" spans="1:21">
      <c r="A720" s="15">
        <v>4</v>
      </c>
      <c r="B720" s="162" t="s">
        <v>1552</v>
      </c>
      <c r="C720" s="162" t="s">
        <v>1553</v>
      </c>
      <c r="D720" s="15" t="s">
        <v>1547</v>
      </c>
      <c r="E720" s="109" t="s">
        <v>1554</v>
      </c>
      <c r="F720" s="163">
        <v>277</v>
      </c>
      <c r="G720" s="107">
        <v>0</v>
      </c>
      <c r="H720" s="163">
        <v>277</v>
      </c>
      <c r="I720" s="163">
        <v>13</v>
      </c>
      <c r="J720" s="163">
        <v>13</v>
      </c>
      <c r="K720" s="23">
        <v>2.45</v>
      </c>
      <c r="L720" s="23">
        <v>2.45</v>
      </c>
      <c r="M720" s="15">
        <v>23</v>
      </c>
      <c r="N720" s="15">
        <v>23</v>
      </c>
      <c r="O720" s="15" t="s">
        <v>902</v>
      </c>
      <c r="P720" s="15" t="s">
        <v>61</v>
      </c>
      <c r="Q720" s="15" t="s">
        <v>1555</v>
      </c>
      <c r="R720" s="16">
        <v>980</v>
      </c>
      <c r="S720" s="16">
        <v>980</v>
      </c>
      <c r="T720" s="15" t="s">
        <v>42</v>
      </c>
      <c r="U720" s="15"/>
    </row>
    <row r="721" ht="112" customHeight="1" spans="1:21">
      <c r="A721" s="15">
        <v>5</v>
      </c>
      <c r="B721" s="27" t="s">
        <v>1556</v>
      </c>
      <c r="C721" s="27" t="s">
        <v>1557</v>
      </c>
      <c r="D721" s="15" t="s">
        <v>1547</v>
      </c>
      <c r="E721" s="109" t="s">
        <v>1558</v>
      </c>
      <c r="F721" s="27">
        <v>1213</v>
      </c>
      <c r="G721" s="107">
        <v>0</v>
      </c>
      <c r="H721" s="27">
        <v>1213</v>
      </c>
      <c r="I721" s="27">
        <v>36</v>
      </c>
      <c r="J721" s="27">
        <v>36</v>
      </c>
      <c r="K721" s="23">
        <v>10</v>
      </c>
      <c r="L721" s="23">
        <v>10</v>
      </c>
      <c r="M721" s="15">
        <v>101</v>
      </c>
      <c r="N721" s="15">
        <v>101</v>
      </c>
      <c r="O721" s="15" t="s">
        <v>370</v>
      </c>
      <c r="P721" s="15" t="s">
        <v>61</v>
      </c>
      <c r="Q721" s="15" t="s">
        <v>1555</v>
      </c>
      <c r="R721" s="16">
        <v>4000</v>
      </c>
      <c r="S721" s="16">
        <v>4000</v>
      </c>
      <c r="T721" s="15" t="s">
        <v>42</v>
      </c>
      <c r="U721" s="15"/>
    </row>
    <row r="722" ht="112" customHeight="1" spans="1:21">
      <c r="A722" s="15">
        <v>6</v>
      </c>
      <c r="B722" s="164" t="s">
        <v>1559</v>
      </c>
      <c r="C722" s="15" t="s">
        <v>1560</v>
      </c>
      <c r="D722" s="15" t="s">
        <v>1547</v>
      </c>
      <c r="E722" s="165" t="s">
        <v>1561</v>
      </c>
      <c r="F722" s="27">
        <v>356</v>
      </c>
      <c r="G722" s="107">
        <v>0</v>
      </c>
      <c r="H722" s="27">
        <v>356</v>
      </c>
      <c r="I722" s="27">
        <v>9</v>
      </c>
      <c r="J722" s="27">
        <v>9</v>
      </c>
      <c r="K722" s="23">
        <v>2</v>
      </c>
      <c r="L722" s="23">
        <v>2</v>
      </c>
      <c r="M722" s="15">
        <v>30</v>
      </c>
      <c r="N722" s="15">
        <v>30</v>
      </c>
      <c r="O722" s="15" t="s">
        <v>163</v>
      </c>
      <c r="P722" s="15" t="s">
        <v>61</v>
      </c>
      <c r="Q722" s="15" t="s">
        <v>1555</v>
      </c>
      <c r="R722" s="16">
        <v>800</v>
      </c>
      <c r="S722" s="16">
        <v>800</v>
      </c>
      <c r="T722" s="15" t="s">
        <v>42</v>
      </c>
      <c r="U722" s="15"/>
    </row>
    <row r="723" ht="112" customHeight="1" spans="1:21">
      <c r="A723" s="15">
        <v>7</v>
      </c>
      <c r="B723" s="27" t="s">
        <v>1562</v>
      </c>
      <c r="C723" s="27" t="s">
        <v>1563</v>
      </c>
      <c r="D723" s="15" t="s">
        <v>1547</v>
      </c>
      <c r="E723" s="15" t="s">
        <v>1564</v>
      </c>
      <c r="F723" s="27">
        <v>544</v>
      </c>
      <c r="G723" s="15">
        <v>0</v>
      </c>
      <c r="H723" s="27">
        <v>544</v>
      </c>
      <c r="I723" s="15">
        <v>15</v>
      </c>
      <c r="J723" s="15">
        <v>15</v>
      </c>
      <c r="K723" s="23">
        <v>2.9</v>
      </c>
      <c r="L723" s="23">
        <v>2.9</v>
      </c>
      <c r="M723" s="15">
        <v>45</v>
      </c>
      <c r="N723" s="15">
        <v>45</v>
      </c>
      <c r="O723" s="15" t="s">
        <v>917</v>
      </c>
      <c r="P723" s="15" t="s">
        <v>61</v>
      </c>
      <c r="Q723" s="15" t="s">
        <v>1555</v>
      </c>
      <c r="R723" s="16">
        <v>1160</v>
      </c>
      <c r="S723" s="16">
        <v>1160</v>
      </c>
      <c r="T723" s="15" t="s">
        <v>42</v>
      </c>
      <c r="U723" s="15"/>
    </row>
    <row r="724" ht="112" customHeight="1" spans="1:21">
      <c r="A724" s="15">
        <v>8</v>
      </c>
      <c r="B724" s="15" t="s">
        <v>1565</v>
      </c>
      <c r="C724" s="15" t="s">
        <v>1565</v>
      </c>
      <c r="D724" s="15" t="s">
        <v>1547</v>
      </c>
      <c r="E724" s="15" t="s">
        <v>1566</v>
      </c>
      <c r="F724" s="15">
        <v>42</v>
      </c>
      <c r="G724" s="15">
        <v>0</v>
      </c>
      <c r="H724" s="15">
        <v>42</v>
      </c>
      <c r="I724" s="15">
        <v>2</v>
      </c>
      <c r="J724" s="15">
        <v>2</v>
      </c>
      <c r="K724" s="23">
        <v>0.3744</v>
      </c>
      <c r="L724" s="23">
        <v>0.3744</v>
      </c>
      <c r="M724" s="15">
        <v>4</v>
      </c>
      <c r="N724" s="15">
        <v>4</v>
      </c>
      <c r="O724" s="15" t="s">
        <v>913</v>
      </c>
      <c r="P724" s="15" t="s">
        <v>61</v>
      </c>
      <c r="Q724" s="15" t="s">
        <v>1555</v>
      </c>
      <c r="R724" s="16">
        <v>149.76</v>
      </c>
      <c r="S724" s="16">
        <v>149.76</v>
      </c>
      <c r="T724" s="15" t="s">
        <v>42</v>
      </c>
      <c r="U724" s="15"/>
    </row>
    <row r="725" ht="112" customHeight="1" spans="1:21">
      <c r="A725" s="15">
        <v>9</v>
      </c>
      <c r="B725" s="15" t="s">
        <v>1567</v>
      </c>
      <c r="C725" s="15" t="s">
        <v>1568</v>
      </c>
      <c r="D725" s="15" t="s">
        <v>1547</v>
      </c>
      <c r="E725" s="15" t="s">
        <v>1569</v>
      </c>
      <c r="F725" s="15">
        <v>20</v>
      </c>
      <c r="G725" s="15">
        <v>0</v>
      </c>
      <c r="H725" s="15">
        <v>20</v>
      </c>
      <c r="I725" s="15">
        <v>1</v>
      </c>
      <c r="J725" s="15">
        <v>1</v>
      </c>
      <c r="K725" s="23">
        <v>0.172</v>
      </c>
      <c r="L725" s="23">
        <v>0.172</v>
      </c>
      <c r="M725" s="15">
        <v>2</v>
      </c>
      <c r="N725" s="15">
        <v>2</v>
      </c>
      <c r="O725" s="15" t="s">
        <v>913</v>
      </c>
      <c r="P725" s="15" t="s">
        <v>61</v>
      </c>
      <c r="Q725" s="15" t="s">
        <v>1555</v>
      </c>
      <c r="R725" s="16">
        <v>68.8</v>
      </c>
      <c r="S725" s="16">
        <v>68.8</v>
      </c>
      <c r="T725" s="15" t="s">
        <v>42</v>
      </c>
      <c r="U725" s="15"/>
    </row>
    <row r="726" ht="112" customHeight="1" spans="1:21">
      <c r="A726" s="15">
        <v>10</v>
      </c>
      <c r="B726" s="15" t="s">
        <v>1570</v>
      </c>
      <c r="C726" s="15"/>
      <c r="D726" s="15" t="s">
        <v>1547</v>
      </c>
      <c r="E726" s="15" t="s">
        <v>1569</v>
      </c>
      <c r="F726" s="15">
        <v>258</v>
      </c>
      <c r="G726" s="15">
        <v>0</v>
      </c>
      <c r="H726" s="15">
        <v>258</v>
      </c>
      <c r="I726" s="15">
        <v>8</v>
      </c>
      <c r="J726" s="15">
        <v>8</v>
      </c>
      <c r="K726" s="23">
        <v>2.32</v>
      </c>
      <c r="L726" s="23">
        <v>2.32</v>
      </c>
      <c r="M726" s="15">
        <v>22</v>
      </c>
      <c r="N726" s="15">
        <v>22</v>
      </c>
      <c r="O726" s="15" t="s">
        <v>526</v>
      </c>
      <c r="P726" s="15" t="s">
        <v>61</v>
      </c>
      <c r="Q726" s="15" t="s">
        <v>1555</v>
      </c>
      <c r="R726" s="16">
        <v>928</v>
      </c>
      <c r="S726" s="16">
        <v>928</v>
      </c>
      <c r="T726" s="15" t="s">
        <v>42</v>
      </c>
      <c r="U726" s="15"/>
    </row>
    <row r="727" ht="211" customHeight="1" spans="1:21">
      <c r="A727" s="15">
        <v>11</v>
      </c>
      <c r="B727" s="15" t="s">
        <v>1571</v>
      </c>
      <c r="C727" s="15" t="s">
        <v>1571</v>
      </c>
      <c r="D727" s="15" t="s">
        <v>1547</v>
      </c>
      <c r="E727" s="15" t="s">
        <v>1572</v>
      </c>
      <c r="F727" s="15">
        <v>900</v>
      </c>
      <c r="G727" s="15">
        <v>0</v>
      </c>
      <c r="H727" s="15">
        <v>900</v>
      </c>
      <c r="I727" s="15">
        <v>26</v>
      </c>
      <c r="J727" s="15">
        <v>26</v>
      </c>
      <c r="K727" s="23">
        <v>8.9</v>
      </c>
      <c r="L727" s="23">
        <v>8.9</v>
      </c>
      <c r="M727" s="15">
        <v>75</v>
      </c>
      <c r="N727" s="15">
        <v>75</v>
      </c>
      <c r="O727" s="15" t="s">
        <v>163</v>
      </c>
      <c r="P727" s="15" t="s">
        <v>61</v>
      </c>
      <c r="Q727" s="15" t="s">
        <v>1573</v>
      </c>
      <c r="R727" s="16">
        <v>3560</v>
      </c>
      <c r="S727" s="16">
        <v>3560</v>
      </c>
      <c r="T727" s="15" t="s">
        <v>42</v>
      </c>
      <c r="U727" s="15"/>
    </row>
    <row r="728" ht="129" customHeight="1" spans="1:21">
      <c r="A728" s="15">
        <v>12</v>
      </c>
      <c r="B728" s="27" t="s">
        <v>1574</v>
      </c>
      <c r="C728" s="27" t="s">
        <v>1574</v>
      </c>
      <c r="D728" s="15" t="s">
        <v>1547</v>
      </c>
      <c r="E728" s="15" t="s">
        <v>1575</v>
      </c>
      <c r="F728" s="15">
        <v>30</v>
      </c>
      <c r="G728" s="15">
        <v>0</v>
      </c>
      <c r="H728" s="15">
        <v>30</v>
      </c>
      <c r="I728" s="15">
        <v>1</v>
      </c>
      <c r="J728" s="15">
        <v>1</v>
      </c>
      <c r="K728" s="23">
        <v>0.4</v>
      </c>
      <c r="L728" s="23">
        <v>0.4</v>
      </c>
      <c r="M728" s="15">
        <v>3</v>
      </c>
      <c r="N728" s="15">
        <v>3</v>
      </c>
      <c r="O728" s="15" t="s">
        <v>490</v>
      </c>
      <c r="P728" s="15" t="s">
        <v>61</v>
      </c>
      <c r="Q728" s="15" t="s">
        <v>1576</v>
      </c>
      <c r="R728" s="16">
        <v>160</v>
      </c>
      <c r="S728" s="16">
        <v>160</v>
      </c>
      <c r="T728" s="15" t="s">
        <v>42</v>
      </c>
      <c r="U728" s="15"/>
    </row>
    <row r="729" ht="207" customHeight="1" spans="1:21">
      <c r="A729" s="15">
        <v>13</v>
      </c>
      <c r="B729" s="15" t="s">
        <v>1577</v>
      </c>
      <c r="C729" s="15" t="s">
        <v>1577</v>
      </c>
      <c r="D729" s="15" t="s">
        <v>1547</v>
      </c>
      <c r="E729" s="15" t="s">
        <v>1578</v>
      </c>
      <c r="F729" s="15">
        <v>53</v>
      </c>
      <c r="G729" s="15">
        <v>0</v>
      </c>
      <c r="H729" s="15">
        <v>53</v>
      </c>
      <c r="I729" s="15">
        <v>2</v>
      </c>
      <c r="J729" s="15">
        <v>2</v>
      </c>
      <c r="K729" s="23">
        <v>0.5</v>
      </c>
      <c r="L729" s="23">
        <v>0.5</v>
      </c>
      <c r="M729" s="15">
        <v>5</v>
      </c>
      <c r="N729" s="15">
        <v>5</v>
      </c>
      <c r="O729" s="15" t="s">
        <v>480</v>
      </c>
      <c r="P729" s="15" t="s">
        <v>61</v>
      </c>
      <c r="Q729" s="15" t="s">
        <v>1573</v>
      </c>
      <c r="R729" s="16">
        <v>200</v>
      </c>
      <c r="S729" s="16">
        <v>200</v>
      </c>
      <c r="T729" s="15" t="s">
        <v>42</v>
      </c>
      <c r="U729" s="15"/>
    </row>
    <row r="730" ht="154" customHeight="1" spans="1:21">
      <c r="A730" s="15">
        <v>14</v>
      </c>
      <c r="B730" s="15" t="s">
        <v>1579</v>
      </c>
      <c r="C730" s="15" t="s">
        <v>1579</v>
      </c>
      <c r="D730" s="15" t="s">
        <v>1547</v>
      </c>
      <c r="E730" s="15" t="s">
        <v>1580</v>
      </c>
      <c r="F730" s="15">
        <v>312</v>
      </c>
      <c r="G730" s="15">
        <v>0</v>
      </c>
      <c r="H730" s="15">
        <v>312</v>
      </c>
      <c r="I730" s="15">
        <v>13</v>
      </c>
      <c r="J730" s="15">
        <v>13</v>
      </c>
      <c r="K730" s="23">
        <v>3</v>
      </c>
      <c r="L730" s="23">
        <v>3</v>
      </c>
      <c r="M730" s="15">
        <v>26</v>
      </c>
      <c r="N730" s="15">
        <v>26</v>
      </c>
      <c r="O730" s="15" t="s">
        <v>913</v>
      </c>
      <c r="P730" s="15" t="s">
        <v>61</v>
      </c>
      <c r="Q730" s="15" t="s">
        <v>1581</v>
      </c>
      <c r="R730" s="16">
        <v>1200</v>
      </c>
      <c r="S730" s="16">
        <v>1200</v>
      </c>
      <c r="T730" s="15" t="s">
        <v>42</v>
      </c>
      <c r="U730" s="15"/>
    </row>
    <row r="731" ht="153" customHeight="1" spans="1:21">
      <c r="A731" s="15">
        <v>15</v>
      </c>
      <c r="B731" s="15" t="s">
        <v>1582</v>
      </c>
      <c r="C731" s="15" t="s">
        <v>1583</v>
      </c>
      <c r="D731" s="15" t="s">
        <v>1547</v>
      </c>
      <c r="E731" s="15" t="s">
        <v>1584</v>
      </c>
      <c r="F731" s="15">
        <v>289</v>
      </c>
      <c r="G731" s="15">
        <v>0</v>
      </c>
      <c r="H731" s="15">
        <v>289</v>
      </c>
      <c r="I731" s="15">
        <v>9</v>
      </c>
      <c r="J731" s="15">
        <v>9</v>
      </c>
      <c r="K731" s="23">
        <v>2.6</v>
      </c>
      <c r="L731" s="23">
        <v>2.6</v>
      </c>
      <c r="M731" s="15">
        <v>24</v>
      </c>
      <c r="N731" s="15">
        <v>24</v>
      </c>
      <c r="O731" s="15" t="s">
        <v>511</v>
      </c>
      <c r="P731" s="15" t="s">
        <v>61</v>
      </c>
      <c r="Q731" s="15" t="s">
        <v>1581</v>
      </c>
      <c r="R731" s="16">
        <v>1040</v>
      </c>
      <c r="S731" s="16">
        <v>1040</v>
      </c>
      <c r="T731" s="15" t="s">
        <v>42</v>
      </c>
      <c r="U731" s="15"/>
    </row>
    <row r="732" ht="172" customHeight="1" spans="1:21">
      <c r="A732" s="15">
        <v>16</v>
      </c>
      <c r="B732" s="15" t="s">
        <v>1585</v>
      </c>
      <c r="C732" s="15" t="s">
        <v>1586</v>
      </c>
      <c r="D732" s="15" t="s">
        <v>1547</v>
      </c>
      <c r="E732" s="15" t="s">
        <v>1587</v>
      </c>
      <c r="F732" s="15">
        <v>952</v>
      </c>
      <c r="G732" s="15">
        <v>0</v>
      </c>
      <c r="H732" s="15">
        <v>952</v>
      </c>
      <c r="I732" s="15">
        <v>41</v>
      </c>
      <c r="J732" s="15">
        <v>41</v>
      </c>
      <c r="K732" s="23">
        <v>5.94</v>
      </c>
      <c r="L732" s="23">
        <v>5.94</v>
      </c>
      <c r="M732" s="15">
        <v>80</v>
      </c>
      <c r="N732" s="15">
        <v>80</v>
      </c>
      <c r="O732" s="15" t="s">
        <v>913</v>
      </c>
      <c r="P732" s="15" t="s">
        <v>61</v>
      </c>
      <c r="Q732" s="15" t="s">
        <v>1588</v>
      </c>
      <c r="R732" s="16">
        <v>2376</v>
      </c>
      <c r="S732" s="16">
        <v>2376</v>
      </c>
      <c r="T732" s="15" t="s">
        <v>42</v>
      </c>
      <c r="U732" s="15"/>
    </row>
    <row r="733" ht="111" customHeight="1" spans="1:21">
      <c r="A733" s="15">
        <v>17</v>
      </c>
      <c r="B733" s="15" t="s">
        <v>1589</v>
      </c>
      <c r="C733" s="15" t="s">
        <v>1589</v>
      </c>
      <c r="D733" s="15" t="s">
        <v>1547</v>
      </c>
      <c r="E733" s="15" t="s">
        <v>1580</v>
      </c>
      <c r="F733" s="15">
        <v>54</v>
      </c>
      <c r="G733" s="15">
        <v>0</v>
      </c>
      <c r="H733" s="15">
        <v>54</v>
      </c>
      <c r="I733" s="15">
        <v>14</v>
      </c>
      <c r="J733" s="15">
        <v>14</v>
      </c>
      <c r="K733" s="23">
        <v>0.5715</v>
      </c>
      <c r="L733" s="23">
        <v>0.5715</v>
      </c>
      <c r="M733" s="15">
        <v>14</v>
      </c>
      <c r="N733" s="15">
        <v>14</v>
      </c>
      <c r="O733" s="15" t="s">
        <v>1590</v>
      </c>
      <c r="P733" s="15" t="s">
        <v>61</v>
      </c>
      <c r="Q733" s="15" t="s">
        <v>1555</v>
      </c>
      <c r="R733" s="16">
        <v>228.6</v>
      </c>
      <c r="S733" s="16">
        <v>228.6</v>
      </c>
      <c r="T733" s="15" t="s">
        <v>42</v>
      </c>
      <c r="U733" s="15"/>
    </row>
    <row r="734" ht="105" customHeight="1" spans="1:21">
      <c r="A734" s="15">
        <v>18</v>
      </c>
      <c r="B734" s="15" t="s">
        <v>1591</v>
      </c>
      <c r="C734" s="15" t="s">
        <v>1591</v>
      </c>
      <c r="D734" s="15" t="s">
        <v>1547</v>
      </c>
      <c r="E734" s="15" t="s">
        <v>1592</v>
      </c>
      <c r="F734" s="15">
        <v>34</v>
      </c>
      <c r="G734" s="15">
        <v>0</v>
      </c>
      <c r="H734" s="15">
        <v>34</v>
      </c>
      <c r="I734" s="15">
        <v>9</v>
      </c>
      <c r="J734" s="15">
        <v>9</v>
      </c>
      <c r="K734" s="23">
        <v>0.3406</v>
      </c>
      <c r="L734" s="23">
        <v>0.3406</v>
      </c>
      <c r="M734" s="15">
        <v>9</v>
      </c>
      <c r="N734" s="15">
        <v>9</v>
      </c>
      <c r="O734" s="15" t="s">
        <v>1590</v>
      </c>
      <c r="P734" s="15" t="s">
        <v>61</v>
      </c>
      <c r="Q734" s="15" t="s">
        <v>1555</v>
      </c>
      <c r="R734" s="16">
        <v>136.24</v>
      </c>
      <c r="S734" s="16">
        <v>136.24</v>
      </c>
      <c r="T734" s="15" t="s">
        <v>42</v>
      </c>
      <c r="U734" s="15"/>
    </row>
    <row r="735" ht="109" customHeight="1" spans="1:21">
      <c r="A735" s="15">
        <v>19</v>
      </c>
      <c r="B735" s="15" t="s">
        <v>1593</v>
      </c>
      <c r="C735" s="15" t="s">
        <v>1593</v>
      </c>
      <c r="D735" s="15" t="s">
        <v>1547</v>
      </c>
      <c r="E735" s="15" t="s">
        <v>1580</v>
      </c>
      <c r="F735" s="15">
        <v>44</v>
      </c>
      <c r="G735" s="15">
        <v>0</v>
      </c>
      <c r="H735" s="15">
        <v>44</v>
      </c>
      <c r="I735" s="15">
        <v>9</v>
      </c>
      <c r="J735" s="15">
        <v>9</v>
      </c>
      <c r="K735" s="23">
        <v>0.4481</v>
      </c>
      <c r="L735" s="23">
        <v>0.4481</v>
      </c>
      <c r="M735" s="15">
        <v>12</v>
      </c>
      <c r="N735" s="15">
        <v>12</v>
      </c>
      <c r="O735" s="15" t="s">
        <v>1594</v>
      </c>
      <c r="P735" s="15" t="s">
        <v>61</v>
      </c>
      <c r="Q735" s="15" t="s">
        <v>1555</v>
      </c>
      <c r="R735" s="16">
        <v>179.24</v>
      </c>
      <c r="S735" s="16">
        <v>179.24</v>
      </c>
      <c r="T735" s="15" t="s">
        <v>42</v>
      </c>
      <c r="U735" s="15"/>
    </row>
    <row r="736" ht="109" customHeight="1" spans="1:21">
      <c r="A736" s="15">
        <v>20</v>
      </c>
      <c r="B736" s="15" t="s">
        <v>1595</v>
      </c>
      <c r="C736" s="15" t="s">
        <v>1595</v>
      </c>
      <c r="D736" s="15" t="s">
        <v>1547</v>
      </c>
      <c r="E736" s="15" t="s">
        <v>1580</v>
      </c>
      <c r="F736" s="15">
        <v>10</v>
      </c>
      <c r="G736" s="15">
        <v>0</v>
      </c>
      <c r="H736" s="15">
        <v>10</v>
      </c>
      <c r="I736" s="15">
        <v>5</v>
      </c>
      <c r="J736" s="15">
        <v>5</v>
      </c>
      <c r="K736" s="23">
        <v>0.1926</v>
      </c>
      <c r="L736" s="23">
        <v>0.1926</v>
      </c>
      <c r="M736" s="15">
        <v>5</v>
      </c>
      <c r="N736" s="15">
        <v>5</v>
      </c>
      <c r="O736" s="15" t="s">
        <v>1590</v>
      </c>
      <c r="P736" s="15" t="s">
        <v>61</v>
      </c>
      <c r="Q736" s="15" t="s">
        <v>1555</v>
      </c>
      <c r="R736" s="16">
        <v>77.04</v>
      </c>
      <c r="S736" s="16">
        <v>77.04</v>
      </c>
      <c r="T736" s="15" t="s">
        <v>42</v>
      </c>
      <c r="U736" s="15"/>
    </row>
    <row r="737" ht="109" customHeight="1" spans="1:21">
      <c r="A737" s="15">
        <v>21</v>
      </c>
      <c r="B737" s="15" t="s">
        <v>1596</v>
      </c>
      <c r="C737" s="15" t="s">
        <v>1596</v>
      </c>
      <c r="D737" s="15" t="s">
        <v>1547</v>
      </c>
      <c r="E737" s="15" t="s">
        <v>1580</v>
      </c>
      <c r="F737" s="15">
        <v>44</v>
      </c>
      <c r="G737" s="15">
        <v>0</v>
      </c>
      <c r="H737" s="15">
        <v>44</v>
      </c>
      <c r="I737" s="15">
        <v>14</v>
      </c>
      <c r="J737" s="15">
        <v>14</v>
      </c>
      <c r="K737" s="23">
        <v>0.3514</v>
      </c>
      <c r="L737" s="23">
        <v>0.3514</v>
      </c>
      <c r="M737" s="15">
        <v>14</v>
      </c>
      <c r="N737" s="15">
        <v>14</v>
      </c>
      <c r="O737" s="15" t="s">
        <v>1597</v>
      </c>
      <c r="P737" s="15" t="s">
        <v>61</v>
      </c>
      <c r="Q737" s="15" t="s">
        <v>1555</v>
      </c>
      <c r="R737" s="16">
        <v>140.56</v>
      </c>
      <c r="S737" s="16">
        <v>140.56</v>
      </c>
      <c r="T737" s="15" t="s">
        <v>42</v>
      </c>
      <c r="U737" s="15"/>
    </row>
    <row r="738" ht="109" customHeight="1" spans="1:21">
      <c r="A738" s="15">
        <v>22</v>
      </c>
      <c r="B738" s="15" t="s">
        <v>1598</v>
      </c>
      <c r="C738" s="15" t="s">
        <v>1598</v>
      </c>
      <c r="D738" s="15" t="s">
        <v>1547</v>
      </c>
      <c r="E738" s="15" t="s">
        <v>1580</v>
      </c>
      <c r="F738" s="15">
        <v>20</v>
      </c>
      <c r="G738" s="15">
        <v>0</v>
      </c>
      <c r="H738" s="15">
        <v>20</v>
      </c>
      <c r="I738" s="15">
        <v>8</v>
      </c>
      <c r="J738" s="15">
        <v>8</v>
      </c>
      <c r="K738" s="23">
        <v>0.2073</v>
      </c>
      <c r="L738" s="23">
        <v>0.2073</v>
      </c>
      <c r="M738" s="15">
        <v>8</v>
      </c>
      <c r="N738" s="15">
        <v>8</v>
      </c>
      <c r="O738" s="15" t="s">
        <v>1590</v>
      </c>
      <c r="P738" s="15" t="s">
        <v>61</v>
      </c>
      <c r="Q738" s="15" t="s">
        <v>1555</v>
      </c>
      <c r="R738" s="16">
        <v>82.92</v>
      </c>
      <c r="S738" s="16">
        <v>82.92</v>
      </c>
      <c r="T738" s="15" t="s">
        <v>42</v>
      </c>
      <c r="U738" s="15"/>
    </row>
    <row r="739" ht="109" customHeight="1" spans="1:21">
      <c r="A739" s="15">
        <v>23</v>
      </c>
      <c r="B739" s="15" t="s">
        <v>1599</v>
      </c>
      <c r="C739" s="15" t="s">
        <v>1600</v>
      </c>
      <c r="D739" s="15" t="s">
        <v>1547</v>
      </c>
      <c r="E739" s="15" t="s">
        <v>1601</v>
      </c>
      <c r="F739" s="15">
        <v>60</v>
      </c>
      <c r="G739" s="15">
        <v>0</v>
      </c>
      <c r="H739" s="15">
        <v>60</v>
      </c>
      <c r="I739" s="15">
        <v>3</v>
      </c>
      <c r="J739" s="15">
        <v>3</v>
      </c>
      <c r="K739" s="23">
        <v>0.4319</v>
      </c>
      <c r="L739" s="23">
        <v>0.4319</v>
      </c>
      <c r="M739" s="15">
        <v>5</v>
      </c>
      <c r="N739" s="15">
        <v>5</v>
      </c>
      <c r="O739" s="15" t="s">
        <v>913</v>
      </c>
      <c r="P739" s="15" t="s">
        <v>61</v>
      </c>
      <c r="Q739" s="15" t="s">
        <v>1555</v>
      </c>
      <c r="R739" s="16">
        <v>172.76</v>
      </c>
      <c r="S739" s="16">
        <v>172.76</v>
      </c>
      <c r="T739" s="15" t="s">
        <v>42</v>
      </c>
      <c r="U739" s="15"/>
    </row>
    <row r="740" ht="274" customHeight="1" spans="1:21">
      <c r="A740" s="15">
        <v>24</v>
      </c>
      <c r="B740" s="15" t="s">
        <v>1602</v>
      </c>
      <c r="C740" s="15" t="s">
        <v>1602</v>
      </c>
      <c r="D740" s="15" t="s">
        <v>1603</v>
      </c>
      <c r="E740" s="15" t="s">
        <v>1604</v>
      </c>
      <c r="F740" s="159">
        <v>426</v>
      </c>
      <c r="G740" s="15">
        <v>0</v>
      </c>
      <c r="H740" s="159">
        <v>426</v>
      </c>
      <c r="I740" s="159">
        <v>16</v>
      </c>
      <c r="J740" s="159">
        <v>16</v>
      </c>
      <c r="K740" s="168">
        <v>3.85</v>
      </c>
      <c r="L740" s="168">
        <v>3.85</v>
      </c>
      <c r="M740" s="15">
        <v>41</v>
      </c>
      <c r="N740" s="15">
        <v>41</v>
      </c>
      <c r="O740" s="15" t="s">
        <v>163</v>
      </c>
      <c r="P740" s="15" t="s">
        <v>1605</v>
      </c>
      <c r="Q740" s="15" t="s">
        <v>1606</v>
      </c>
      <c r="R740" s="15">
        <v>1200</v>
      </c>
      <c r="S740" s="15">
        <v>1200</v>
      </c>
      <c r="T740" s="15" t="s">
        <v>42</v>
      </c>
      <c r="U740" s="15"/>
    </row>
    <row r="741" ht="108" customHeight="1" spans="1:21">
      <c r="A741" s="15">
        <v>25</v>
      </c>
      <c r="B741" s="159" t="s">
        <v>1607</v>
      </c>
      <c r="C741" s="159" t="s">
        <v>1607</v>
      </c>
      <c r="D741" s="15" t="s">
        <v>1603</v>
      </c>
      <c r="E741" s="15" t="s">
        <v>1608</v>
      </c>
      <c r="F741" s="159">
        <v>692</v>
      </c>
      <c r="G741" s="15">
        <v>0</v>
      </c>
      <c r="H741" s="159">
        <v>692</v>
      </c>
      <c r="I741" s="15">
        <v>21</v>
      </c>
      <c r="J741" s="15">
        <v>21</v>
      </c>
      <c r="K741" s="15">
        <v>4.8</v>
      </c>
      <c r="L741" s="15">
        <v>4.8</v>
      </c>
      <c r="M741" s="15">
        <v>52</v>
      </c>
      <c r="N741" s="15">
        <v>52</v>
      </c>
      <c r="O741" s="15" t="s">
        <v>546</v>
      </c>
      <c r="P741" s="15" t="s">
        <v>37</v>
      </c>
      <c r="Q741" s="15" t="s">
        <v>1609</v>
      </c>
      <c r="R741" s="15">
        <v>1000</v>
      </c>
      <c r="S741" s="15">
        <v>1000</v>
      </c>
      <c r="T741" s="15" t="s">
        <v>42</v>
      </c>
      <c r="U741" s="15"/>
    </row>
    <row r="742" ht="276" customHeight="1" spans="1:21">
      <c r="A742" s="15">
        <v>26</v>
      </c>
      <c r="B742" s="15" t="s">
        <v>1610</v>
      </c>
      <c r="C742" s="15" t="s">
        <v>1611</v>
      </c>
      <c r="D742" s="15" t="s">
        <v>1603</v>
      </c>
      <c r="E742" s="15" t="s">
        <v>1612</v>
      </c>
      <c r="F742" s="15">
        <v>420</v>
      </c>
      <c r="G742" s="15">
        <v>0</v>
      </c>
      <c r="H742" s="15">
        <v>420</v>
      </c>
      <c r="I742" s="15">
        <v>14</v>
      </c>
      <c r="J742" s="15">
        <v>14</v>
      </c>
      <c r="K742" s="15">
        <v>2.5</v>
      </c>
      <c r="L742" s="15">
        <v>2.5</v>
      </c>
      <c r="M742" s="15">
        <v>41</v>
      </c>
      <c r="N742" s="15">
        <v>41</v>
      </c>
      <c r="O742" s="15" t="s">
        <v>483</v>
      </c>
      <c r="P742" s="15" t="s">
        <v>1605</v>
      </c>
      <c r="Q742" s="15" t="s">
        <v>1613</v>
      </c>
      <c r="R742" s="15">
        <v>1000</v>
      </c>
      <c r="S742" s="15">
        <v>1000</v>
      </c>
      <c r="T742" s="15" t="s">
        <v>42</v>
      </c>
      <c r="U742" s="15"/>
    </row>
    <row r="743" ht="112" customHeight="1" spans="1:21">
      <c r="A743" s="15">
        <v>27</v>
      </c>
      <c r="B743" s="15" t="s">
        <v>1614</v>
      </c>
      <c r="C743" s="15" t="s">
        <v>1614</v>
      </c>
      <c r="D743" s="15" t="s">
        <v>1603</v>
      </c>
      <c r="E743" s="15" t="s">
        <v>1615</v>
      </c>
      <c r="F743" s="15">
        <v>466</v>
      </c>
      <c r="G743" s="15">
        <v>0</v>
      </c>
      <c r="H743" s="15">
        <v>466</v>
      </c>
      <c r="I743" s="15">
        <v>23</v>
      </c>
      <c r="J743" s="15">
        <v>23</v>
      </c>
      <c r="K743" s="15">
        <v>3.2</v>
      </c>
      <c r="L743" s="15">
        <v>3.2</v>
      </c>
      <c r="M743" s="15">
        <v>45</v>
      </c>
      <c r="N743" s="15">
        <v>45</v>
      </c>
      <c r="O743" s="15" t="s">
        <v>523</v>
      </c>
      <c r="P743" s="15" t="s">
        <v>32</v>
      </c>
      <c r="Q743" s="15" t="s">
        <v>1616</v>
      </c>
      <c r="R743" s="15">
        <v>950</v>
      </c>
      <c r="S743" s="15">
        <v>950</v>
      </c>
      <c r="T743" s="15" t="s">
        <v>42</v>
      </c>
      <c r="U743" s="15"/>
    </row>
    <row r="744" ht="171" customHeight="1" spans="1:21">
      <c r="A744" s="15">
        <v>28</v>
      </c>
      <c r="B744" s="15" t="s">
        <v>1617</v>
      </c>
      <c r="C744" s="15" t="s">
        <v>1617</v>
      </c>
      <c r="D744" s="15" t="s">
        <v>1603</v>
      </c>
      <c r="E744" s="15" t="s">
        <v>1618</v>
      </c>
      <c r="F744" s="15">
        <v>520</v>
      </c>
      <c r="G744" s="15">
        <v>0</v>
      </c>
      <c r="H744" s="15">
        <v>520</v>
      </c>
      <c r="I744" s="15">
        <v>17</v>
      </c>
      <c r="J744" s="15">
        <v>17</v>
      </c>
      <c r="K744" s="15">
        <v>5.09</v>
      </c>
      <c r="L744" s="15">
        <v>5.09</v>
      </c>
      <c r="M744" s="15">
        <v>44</v>
      </c>
      <c r="N744" s="15">
        <v>44</v>
      </c>
      <c r="O744" s="15" t="s">
        <v>530</v>
      </c>
      <c r="P744" s="15" t="s">
        <v>32</v>
      </c>
      <c r="Q744" s="15" t="s">
        <v>1619</v>
      </c>
      <c r="R744" s="15">
        <v>1200</v>
      </c>
      <c r="S744" s="15">
        <v>1200</v>
      </c>
      <c r="T744" s="15" t="s">
        <v>42</v>
      </c>
      <c r="U744" s="15"/>
    </row>
    <row r="745" ht="291" customHeight="1" spans="1:21">
      <c r="A745" s="15">
        <v>29</v>
      </c>
      <c r="B745" s="15" t="s">
        <v>1620</v>
      </c>
      <c r="C745" s="107" t="s">
        <v>1621</v>
      </c>
      <c r="D745" s="15" t="s">
        <v>1622</v>
      </c>
      <c r="E745" s="15" t="s">
        <v>1623</v>
      </c>
      <c r="F745" s="15">
        <v>228</v>
      </c>
      <c r="G745" s="15">
        <v>0</v>
      </c>
      <c r="H745" s="15">
        <v>228</v>
      </c>
      <c r="I745" s="15">
        <v>5</v>
      </c>
      <c r="J745" s="15">
        <v>5</v>
      </c>
      <c r="K745" s="15">
        <v>1.1</v>
      </c>
      <c r="L745" s="15">
        <v>1.1</v>
      </c>
      <c r="M745" s="15">
        <v>19</v>
      </c>
      <c r="N745" s="15">
        <v>19</v>
      </c>
      <c r="O745" s="15" t="s">
        <v>1624</v>
      </c>
      <c r="P745" s="15" t="s">
        <v>37</v>
      </c>
      <c r="Q745" s="15" t="s">
        <v>1625</v>
      </c>
      <c r="R745" s="15">
        <v>440</v>
      </c>
      <c r="S745" s="15">
        <v>440</v>
      </c>
      <c r="T745" s="15" t="s">
        <v>42</v>
      </c>
      <c r="U745" s="15"/>
    </row>
    <row r="746" ht="291" customHeight="1" spans="1:21">
      <c r="A746" s="15">
        <v>30</v>
      </c>
      <c r="B746" s="15" t="s">
        <v>1626</v>
      </c>
      <c r="C746" s="108"/>
      <c r="D746" s="15" t="s">
        <v>1622</v>
      </c>
      <c r="E746" s="15" t="s">
        <v>1627</v>
      </c>
      <c r="F746" s="15">
        <v>483</v>
      </c>
      <c r="G746" s="15">
        <v>0</v>
      </c>
      <c r="H746" s="15">
        <v>483</v>
      </c>
      <c r="I746" s="15">
        <v>18</v>
      </c>
      <c r="J746" s="15">
        <v>18</v>
      </c>
      <c r="K746" s="15">
        <v>2.9</v>
      </c>
      <c r="L746" s="15">
        <v>2.9</v>
      </c>
      <c r="M746" s="15">
        <v>43</v>
      </c>
      <c r="N746" s="15">
        <v>43</v>
      </c>
      <c r="O746" s="15" t="s">
        <v>1628</v>
      </c>
      <c r="P746" s="15" t="s">
        <v>37</v>
      </c>
      <c r="Q746" s="15" t="s">
        <v>1625</v>
      </c>
      <c r="R746" s="15">
        <v>1160</v>
      </c>
      <c r="S746" s="15">
        <v>1160</v>
      </c>
      <c r="T746" s="15" t="s">
        <v>42</v>
      </c>
      <c r="U746" s="15"/>
    </row>
    <row r="747" ht="291" customHeight="1" spans="1:21">
      <c r="A747" s="15">
        <v>31</v>
      </c>
      <c r="B747" s="15" t="s">
        <v>1629</v>
      </c>
      <c r="C747" s="109"/>
      <c r="D747" s="15" t="s">
        <v>1622</v>
      </c>
      <c r="E747" s="15" t="s">
        <v>1630</v>
      </c>
      <c r="F747" s="15">
        <v>50</v>
      </c>
      <c r="G747" s="15">
        <v>0</v>
      </c>
      <c r="H747" s="15">
        <v>50</v>
      </c>
      <c r="I747" s="15">
        <v>1</v>
      </c>
      <c r="J747" s="15">
        <v>1</v>
      </c>
      <c r="K747" s="15">
        <v>0.35</v>
      </c>
      <c r="L747" s="15">
        <v>0.35</v>
      </c>
      <c r="M747" s="15">
        <v>3</v>
      </c>
      <c r="N747" s="15">
        <v>3</v>
      </c>
      <c r="O747" s="15" t="s">
        <v>1631</v>
      </c>
      <c r="P747" s="15" t="s">
        <v>37</v>
      </c>
      <c r="Q747" s="15" t="s">
        <v>1625</v>
      </c>
      <c r="R747" s="15">
        <v>140</v>
      </c>
      <c r="S747" s="15">
        <v>140</v>
      </c>
      <c r="T747" s="15" t="s">
        <v>42</v>
      </c>
      <c r="U747" s="15"/>
    </row>
    <row r="748" ht="135" customHeight="1" spans="1:21">
      <c r="A748" s="15">
        <v>32</v>
      </c>
      <c r="B748" s="15" t="s">
        <v>1632</v>
      </c>
      <c r="C748" s="15" t="s">
        <v>1632</v>
      </c>
      <c r="D748" s="15" t="s">
        <v>1622</v>
      </c>
      <c r="E748" s="15" t="s">
        <v>1633</v>
      </c>
      <c r="F748" s="15">
        <v>488</v>
      </c>
      <c r="G748" s="15">
        <v>0</v>
      </c>
      <c r="H748" s="15">
        <v>488</v>
      </c>
      <c r="I748" s="15">
        <v>18</v>
      </c>
      <c r="J748" s="15">
        <v>18</v>
      </c>
      <c r="K748" s="15">
        <v>5</v>
      </c>
      <c r="L748" s="15">
        <v>5</v>
      </c>
      <c r="M748" s="15">
        <v>46</v>
      </c>
      <c r="N748" s="15">
        <v>46</v>
      </c>
      <c r="O748" s="15" t="s">
        <v>530</v>
      </c>
      <c r="P748" s="15" t="s">
        <v>61</v>
      </c>
      <c r="Q748" s="15" t="s">
        <v>1634</v>
      </c>
      <c r="R748" s="15">
        <v>2000</v>
      </c>
      <c r="S748" s="15">
        <v>2000</v>
      </c>
      <c r="T748" s="15" t="s">
        <v>42</v>
      </c>
      <c r="U748" s="15"/>
    </row>
    <row r="749" ht="240" customHeight="1" spans="1:21">
      <c r="A749" s="15">
        <v>33</v>
      </c>
      <c r="B749" s="15" t="s">
        <v>1635</v>
      </c>
      <c r="C749" s="15" t="s">
        <v>1635</v>
      </c>
      <c r="D749" s="15" t="s">
        <v>1622</v>
      </c>
      <c r="E749" s="15" t="s">
        <v>1636</v>
      </c>
      <c r="F749" s="15">
        <v>672</v>
      </c>
      <c r="G749" s="15">
        <v>0</v>
      </c>
      <c r="H749" s="15">
        <v>672</v>
      </c>
      <c r="I749" s="15">
        <v>19</v>
      </c>
      <c r="J749" s="15">
        <v>19</v>
      </c>
      <c r="K749" s="15">
        <v>7.26</v>
      </c>
      <c r="L749" s="15">
        <v>7.26</v>
      </c>
      <c r="M749" s="15">
        <v>56</v>
      </c>
      <c r="N749" s="15">
        <v>56</v>
      </c>
      <c r="O749" s="15" t="s">
        <v>530</v>
      </c>
      <c r="P749" s="15" t="s">
        <v>32</v>
      </c>
      <c r="Q749" s="15" t="s">
        <v>1637</v>
      </c>
      <c r="R749" s="15">
        <v>2904</v>
      </c>
      <c r="S749" s="15">
        <v>2904</v>
      </c>
      <c r="T749" s="15" t="s">
        <v>42</v>
      </c>
      <c r="U749" s="15"/>
    </row>
    <row r="750" ht="171" customHeight="1" spans="1:21">
      <c r="A750" s="15">
        <v>34</v>
      </c>
      <c r="B750" s="15" t="s">
        <v>1638</v>
      </c>
      <c r="C750" s="15" t="s">
        <v>1639</v>
      </c>
      <c r="D750" s="15" t="s">
        <v>1622</v>
      </c>
      <c r="E750" s="15" t="s">
        <v>1640</v>
      </c>
      <c r="F750" s="15">
        <v>64</v>
      </c>
      <c r="G750" s="15">
        <v>0</v>
      </c>
      <c r="H750" s="15">
        <v>64</v>
      </c>
      <c r="I750" s="15">
        <v>3</v>
      </c>
      <c r="J750" s="15">
        <v>3</v>
      </c>
      <c r="K750" s="23">
        <v>0.4437</v>
      </c>
      <c r="L750" s="23">
        <v>0.4437</v>
      </c>
      <c r="M750" s="15">
        <v>6</v>
      </c>
      <c r="N750" s="15">
        <v>6</v>
      </c>
      <c r="O750" s="15" t="s">
        <v>913</v>
      </c>
      <c r="P750" s="15" t="s">
        <v>32</v>
      </c>
      <c r="Q750" s="23" t="s">
        <v>1641</v>
      </c>
      <c r="R750" s="15">
        <v>177.48</v>
      </c>
      <c r="S750" s="15">
        <v>177.48</v>
      </c>
      <c r="T750" s="15" t="s">
        <v>42</v>
      </c>
      <c r="U750" s="15"/>
    </row>
    <row r="751" ht="240" customHeight="1" spans="1:21">
      <c r="A751" s="15">
        <v>35</v>
      </c>
      <c r="B751" s="15" t="s">
        <v>1642</v>
      </c>
      <c r="C751" s="15" t="s">
        <v>1643</v>
      </c>
      <c r="D751" s="15" t="s">
        <v>1644</v>
      </c>
      <c r="E751" s="15" t="s">
        <v>1645</v>
      </c>
      <c r="F751" s="15">
        <v>1411</v>
      </c>
      <c r="G751" s="15">
        <v>0</v>
      </c>
      <c r="H751" s="15">
        <v>1411</v>
      </c>
      <c r="I751" s="15">
        <v>36</v>
      </c>
      <c r="J751" s="15">
        <v>36</v>
      </c>
      <c r="K751" s="15">
        <v>2.9</v>
      </c>
      <c r="L751" s="15">
        <v>2.9</v>
      </c>
      <c r="M751" s="15">
        <v>59</v>
      </c>
      <c r="N751" s="15">
        <v>59</v>
      </c>
      <c r="O751" s="15" t="s">
        <v>370</v>
      </c>
      <c r="P751" s="15" t="s">
        <v>61</v>
      </c>
      <c r="Q751" s="15" t="s">
        <v>1646</v>
      </c>
      <c r="R751" s="15">
        <v>1160</v>
      </c>
      <c r="S751" s="15">
        <v>1160</v>
      </c>
      <c r="T751" s="15" t="s">
        <v>42</v>
      </c>
      <c r="U751" s="15"/>
    </row>
    <row r="752" ht="240" customHeight="1" spans="1:21">
      <c r="A752" s="15">
        <v>36</v>
      </c>
      <c r="B752" s="15" t="s">
        <v>1647</v>
      </c>
      <c r="C752" s="15" t="s">
        <v>1648</v>
      </c>
      <c r="D752" s="15" t="s">
        <v>1644</v>
      </c>
      <c r="E752" s="15" t="s">
        <v>1645</v>
      </c>
      <c r="F752" s="15">
        <v>459</v>
      </c>
      <c r="G752" s="15">
        <v>0</v>
      </c>
      <c r="H752" s="15">
        <v>459</v>
      </c>
      <c r="I752" s="15">
        <v>19</v>
      </c>
      <c r="J752" s="15">
        <v>19</v>
      </c>
      <c r="K752" s="15">
        <v>2.54</v>
      </c>
      <c r="L752" s="15">
        <v>2.54</v>
      </c>
      <c r="M752" s="15">
        <v>32</v>
      </c>
      <c r="N752" s="15">
        <v>32</v>
      </c>
      <c r="O752" s="15" t="s">
        <v>472</v>
      </c>
      <c r="P752" s="15" t="s">
        <v>61</v>
      </c>
      <c r="Q752" s="15" t="s">
        <v>1646</v>
      </c>
      <c r="R752" s="15">
        <v>1016</v>
      </c>
      <c r="S752" s="15">
        <v>1016</v>
      </c>
      <c r="T752" s="15" t="s">
        <v>42</v>
      </c>
      <c r="U752" s="15"/>
    </row>
    <row r="753" ht="240" customHeight="1" spans="1:21">
      <c r="A753" s="15">
        <v>37</v>
      </c>
      <c r="B753" s="15" t="s">
        <v>1649</v>
      </c>
      <c r="C753" s="15" t="s">
        <v>1650</v>
      </c>
      <c r="D753" s="15" t="s">
        <v>1644</v>
      </c>
      <c r="E753" s="15" t="s">
        <v>1645</v>
      </c>
      <c r="F753" s="15">
        <v>586</v>
      </c>
      <c r="G753" s="15">
        <v>0</v>
      </c>
      <c r="H753" s="15">
        <v>586</v>
      </c>
      <c r="I753" s="15">
        <v>25</v>
      </c>
      <c r="J753" s="15">
        <v>25</v>
      </c>
      <c r="K753" s="15">
        <v>5.32</v>
      </c>
      <c r="L753" s="15">
        <v>5.32</v>
      </c>
      <c r="M753" s="15">
        <v>47</v>
      </c>
      <c r="N753" s="15">
        <v>47</v>
      </c>
      <c r="O753" s="15" t="s">
        <v>163</v>
      </c>
      <c r="P753" s="15" t="s">
        <v>61</v>
      </c>
      <c r="Q753" s="15" t="s">
        <v>1646</v>
      </c>
      <c r="R753" s="15">
        <v>2128</v>
      </c>
      <c r="S753" s="15">
        <v>2128</v>
      </c>
      <c r="T753" s="15" t="s">
        <v>42</v>
      </c>
      <c r="U753" s="15"/>
    </row>
    <row r="754" ht="240" customHeight="1" spans="1:21">
      <c r="A754" s="15">
        <v>38</v>
      </c>
      <c r="B754" s="15" t="s">
        <v>1651</v>
      </c>
      <c r="C754" s="15" t="s">
        <v>1652</v>
      </c>
      <c r="D754" s="15" t="s">
        <v>1644</v>
      </c>
      <c r="E754" s="15" t="s">
        <v>1645</v>
      </c>
      <c r="F754" s="15">
        <v>507</v>
      </c>
      <c r="G754" s="15">
        <v>0</v>
      </c>
      <c r="H754" s="15">
        <v>507</v>
      </c>
      <c r="I754" s="15">
        <v>36</v>
      </c>
      <c r="J754" s="15">
        <v>36</v>
      </c>
      <c r="K754" s="15">
        <v>8.98</v>
      </c>
      <c r="L754" s="15">
        <v>8.98</v>
      </c>
      <c r="M754" s="15">
        <v>72</v>
      </c>
      <c r="N754" s="15">
        <v>72</v>
      </c>
      <c r="O754" s="15" t="s">
        <v>163</v>
      </c>
      <c r="P754" s="15" t="s">
        <v>61</v>
      </c>
      <c r="Q754" s="15" t="s">
        <v>1646</v>
      </c>
      <c r="R754" s="15">
        <v>3592</v>
      </c>
      <c r="S754" s="15">
        <v>3592</v>
      </c>
      <c r="T754" s="15" t="s">
        <v>42</v>
      </c>
      <c r="U754" s="15"/>
    </row>
    <row r="755" ht="232" customHeight="1" spans="1:21">
      <c r="A755" s="15">
        <v>39</v>
      </c>
      <c r="B755" s="15" t="s">
        <v>1653</v>
      </c>
      <c r="C755" s="15" t="s">
        <v>1654</v>
      </c>
      <c r="D755" s="15" t="s">
        <v>1644</v>
      </c>
      <c r="E755" s="15" t="s">
        <v>1645</v>
      </c>
      <c r="F755" s="15">
        <v>794</v>
      </c>
      <c r="G755" s="15">
        <v>0</v>
      </c>
      <c r="H755" s="15">
        <v>794</v>
      </c>
      <c r="I755" s="15">
        <v>47</v>
      </c>
      <c r="J755" s="15">
        <v>47</v>
      </c>
      <c r="K755" s="15">
        <v>7.32</v>
      </c>
      <c r="L755" s="15">
        <v>7.32</v>
      </c>
      <c r="M755" s="15">
        <v>94</v>
      </c>
      <c r="N755" s="15">
        <v>94</v>
      </c>
      <c r="O755" s="15" t="s">
        <v>163</v>
      </c>
      <c r="P755" s="15" t="s">
        <v>61</v>
      </c>
      <c r="Q755" s="15" t="s">
        <v>1646</v>
      </c>
      <c r="R755" s="15">
        <v>2928</v>
      </c>
      <c r="S755" s="15">
        <v>2928</v>
      </c>
      <c r="T755" s="15" t="s">
        <v>42</v>
      </c>
      <c r="U755" s="15"/>
    </row>
    <row r="756" ht="243" customHeight="1" spans="1:21">
      <c r="A756" s="15">
        <v>40</v>
      </c>
      <c r="B756" s="15" t="s">
        <v>1655</v>
      </c>
      <c r="C756" s="15" t="s">
        <v>1656</v>
      </c>
      <c r="D756" s="15" t="s">
        <v>1644</v>
      </c>
      <c r="E756" s="15" t="s">
        <v>1645</v>
      </c>
      <c r="F756" s="15">
        <v>410</v>
      </c>
      <c r="G756" s="15">
        <v>0</v>
      </c>
      <c r="H756" s="15">
        <v>3885</v>
      </c>
      <c r="I756" s="15">
        <v>14</v>
      </c>
      <c r="J756" s="15">
        <v>216</v>
      </c>
      <c r="K756" s="15">
        <v>3.6</v>
      </c>
      <c r="L756" s="15">
        <v>38.1</v>
      </c>
      <c r="M756" s="15">
        <v>41</v>
      </c>
      <c r="N756" s="15">
        <v>41</v>
      </c>
      <c r="O756" s="15" t="s">
        <v>523</v>
      </c>
      <c r="P756" s="15" t="s">
        <v>32</v>
      </c>
      <c r="Q756" s="15" t="s">
        <v>1646</v>
      </c>
      <c r="R756" s="15">
        <v>1440</v>
      </c>
      <c r="S756" s="15">
        <v>15240</v>
      </c>
      <c r="T756" s="15" t="s">
        <v>42</v>
      </c>
      <c r="U756" s="15"/>
    </row>
    <row r="757" ht="232" customHeight="1" spans="1:21">
      <c r="A757" s="15">
        <v>41</v>
      </c>
      <c r="B757" s="15" t="s">
        <v>1657</v>
      </c>
      <c r="C757" s="15"/>
      <c r="D757" s="15" t="s">
        <v>1644</v>
      </c>
      <c r="E757" s="15" t="s">
        <v>1645</v>
      </c>
      <c r="F757" s="15">
        <v>115</v>
      </c>
      <c r="G757" s="15">
        <v>0</v>
      </c>
      <c r="H757" s="15"/>
      <c r="I757" s="15">
        <v>7</v>
      </c>
      <c r="J757" s="15"/>
      <c r="K757" s="15">
        <v>0.75</v>
      </c>
      <c r="L757" s="15"/>
      <c r="M757" s="15">
        <v>14</v>
      </c>
      <c r="N757" s="15">
        <v>14</v>
      </c>
      <c r="O757" s="15" t="s">
        <v>483</v>
      </c>
      <c r="P757" s="15" t="s">
        <v>61</v>
      </c>
      <c r="Q757" s="15" t="s">
        <v>1646</v>
      </c>
      <c r="R757" s="15">
        <v>300</v>
      </c>
      <c r="S757" s="15"/>
      <c r="T757" s="15" t="s">
        <v>42</v>
      </c>
      <c r="U757" s="15"/>
    </row>
    <row r="758" ht="229" customHeight="1" spans="1:21">
      <c r="A758" s="15">
        <v>42</v>
      </c>
      <c r="B758" s="15" t="s">
        <v>1658</v>
      </c>
      <c r="C758" s="15"/>
      <c r="D758" s="15" t="s">
        <v>1644</v>
      </c>
      <c r="E758" s="15" t="s">
        <v>1645</v>
      </c>
      <c r="F758" s="15">
        <v>186</v>
      </c>
      <c r="G758" s="15">
        <v>0</v>
      </c>
      <c r="H758" s="15"/>
      <c r="I758" s="15">
        <v>10</v>
      </c>
      <c r="J758" s="15"/>
      <c r="K758" s="15">
        <v>3.5</v>
      </c>
      <c r="L758" s="15"/>
      <c r="M758" s="15">
        <v>20</v>
      </c>
      <c r="N758" s="15">
        <v>20</v>
      </c>
      <c r="O758" s="15" t="s">
        <v>523</v>
      </c>
      <c r="P758" s="15" t="s">
        <v>61</v>
      </c>
      <c r="Q758" s="15" t="s">
        <v>1646</v>
      </c>
      <c r="R758" s="15">
        <v>1400</v>
      </c>
      <c r="S758" s="15"/>
      <c r="T758" s="15" t="s">
        <v>42</v>
      </c>
      <c r="U758" s="15"/>
    </row>
    <row r="759" ht="226" customHeight="1" spans="1:21">
      <c r="A759" s="15">
        <v>43</v>
      </c>
      <c r="B759" s="15" t="s">
        <v>1659</v>
      </c>
      <c r="C759" s="15"/>
      <c r="D759" s="15" t="s">
        <v>1644</v>
      </c>
      <c r="E759" s="15" t="s">
        <v>1645</v>
      </c>
      <c r="F759" s="15">
        <v>378</v>
      </c>
      <c r="G759" s="15">
        <v>0</v>
      </c>
      <c r="H759" s="15"/>
      <c r="I759" s="15">
        <v>20</v>
      </c>
      <c r="J759" s="15"/>
      <c r="K759" s="15">
        <v>3.5</v>
      </c>
      <c r="L759" s="15"/>
      <c r="M759" s="15">
        <v>40</v>
      </c>
      <c r="N759" s="15">
        <v>40</v>
      </c>
      <c r="O759" s="15" t="s">
        <v>530</v>
      </c>
      <c r="P759" s="15" t="s">
        <v>61</v>
      </c>
      <c r="Q759" s="15" t="s">
        <v>1646</v>
      </c>
      <c r="R759" s="15">
        <v>1400</v>
      </c>
      <c r="S759" s="15"/>
      <c r="T759" s="15" t="s">
        <v>42</v>
      </c>
      <c r="U759" s="15"/>
    </row>
    <row r="760" ht="235" customHeight="1" spans="1:21">
      <c r="A760" s="15">
        <v>44</v>
      </c>
      <c r="B760" s="15" t="s">
        <v>1660</v>
      </c>
      <c r="C760" s="15"/>
      <c r="D760" s="15" t="s">
        <v>1644</v>
      </c>
      <c r="E760" s="15" t="s">
        <v>1645</v>
      </c>
      <c r="F760" s="15">
        <v>76</v>
      </c>
      <c r="G760" s="15">
        <v>0</v>
      </c>
      <c r="H760" s="15"/>
      <c r="I760" s="15">
        <v>4</v>
      </c>
      <c r="J760" s="15"/>
      <c r="K760" s="15">
        <v>0.87</v>
      </c>
      <c r="L760" s="15"/>
      <c r="M760" s="15">
        <v>8</v>
      </c>
      <c r="N760" s="15">
        <v>8</v>
      </c>
      <c r="O760" s="15" t="s">
        <v>163</v>
      </c>
      <c r="P760" s="15" t="s">
        <v>61</v>
      </c>
      <c r="Q760" s="15" t="s">
        <v>1646</v>
      </c>
      <c r="R760" s="15">
        <v>348</v>
      </c>
      <c r="S760" s="15"/>
      <c r="T760" s="15" t="s">
        <v>42</v>
      </c>
      <c r="U760" s="15"/>
    </row>
    <row r="761" ht="231" customHeight="1" spans="1:21">
      <c r="A761" s="15">
        <v>45</v>
      </c>
      <c r="B761" s="15" t="s">
        <v>1661</v>
      </c>
      <c r="C761" s="15"/>
      <c r="D761" s="15" t="s">
        <v>1644</v>
      </c>
      <c r="E761" s="15" t="s">
        <v>1645</v>
      </c>
      <c r="F761" s="15">
        <v>6</v>
      </c>
      <c r="G761" s="15">
        <v>0</v>
      </c>
      <c r="H761" s="15"/>
      <c r="I761" s="15">
        <v>12</v>
      </c>
      <c r="J761" s="15"/>
      <c r="K761" s="15">
        <v>0.1</v>
      </c>
      <c r="L761" s="15"/>
      <c r="M761" s="15">
        <v>24</v>
      </c>
      <c r="N761" s="15">
        <v>24</v>
      </c>
      <c r="O761" s="15" t="s">
        <v>1662</v>
      </c>
      <c r="P761" s="15" t="s">
        <v>61</v>
      </c>
      <c r="Q761" s="15" t="s">
        <v>1646</v>
      </c>
      <c r="R761" s="15">
        <v>40</v>
      </c>
      <c r="S761" s="15"/>
      <c r="T761" s="15" t="s">
        <v>42</v>
      </c>
      <c r="U761" s="15"/>
    </row>
    <row r="762" ht="231" customHeight="1" spans="1:21">
      <c r="A762" s="15">
        <v>46</v>
      </c>
      <c r="B762" s="15" t="s">
        <v>1663</v>
      </c>
      <c r="C762" s="15"/>
      <c r="D762" s="15" t="s">
        <v>1644</v>
      </c>
      <c r="E762" s="15" t="s">
        <v>1645</v>
      </c>
      <c r="F762" s="15">
        <v>12</v>
      </c>
      <c r="G762" s="15">
        <v>0</v>
      </c>
      <c r="H762" s="15"/>
      <c r="I762" s="15">
        <v>6</v>
      </c>
      <c r="J762" s="15"/>
      <c r="K762" s="15">
        <v>0.06</v>
      </c>
      <c r="L762" s="15"/>
      <c r="M762" s="15">
        <v>12</v>
      </c>
      <c r="N762" s="15">
        <v>12</v>
      </c>
      <c r="O762" s="15" t="s">
        <v>365</v>
      </c>
      <c r="P762" s="15" t="s">
        <v>61</v>
      </c>
      <c r="Q762" s="15" t="s">
        <v>1646</v>
      </c>
      <c r="R762" s="15">
        <v>24</v>
      </c>
      <c r="S762" s="15"/>
      <c r="T762" s="15" t="s">
        <v>42</v>
      </c>
      <c r="U762" s="15"/>
    </row>
    <row r="763" ht="231" customHeight="1" spans="1:21">
      <c r="A763" s="15">
        <v>47</v>
      </c>
      <c r="B763" s="15" t="s">
        <v>1664</v>
      </c>
      <c r="C763" s="15"/>
      <c r="D763" s="15" t="s">
        <v>1644</v>
      </c>
      <c r="E763" s="15" t="s">
        <v>1645</v>
      </c>
      <c r="F763" s="15">
        <v>620</v>
      </c>
      <c r="G763" s="15">
        <v>0</v>
      </c>
      <c r="H763" s="15"/>
      <c r="I763" s="15">
        <v>32</v>
      </c>
      <c r="J763" s="15"/>
      <c r="K763" s="15">
        <v>5.18</v>
      </c>
      <c r="L763" s="15"/>
      <c r="M763" s="15">
        <v>80</v>
      </c>
      <c r="N763" s="15">
        <v>80</v>
      </c>
      <c r="O763" s="15" t="s">
        <v>511</v>
      </c>
      <c r="P763" s="15" t="s">
        <v>61</v>
      </c>
      <c r="Q763" s="15" t="s">
        <v>1646</v>
      </c>
      <c r="R763" s="15">
        <v>2072</v>
      </c>
      <c r="S763" s="15"/>
      <c r="T763" s="15" t="s">
        <v>42</v>
      </c>
      <c r="U763" s="15"/>
    </row>
    <row r="764" ht="231" customHeight="1" spans="1:21">
      <c r="A764" s="15">
        <v>48</v>
      </c>
      <c r="B764" s="15" t="s">
        <v>1665</v>
      </c>
      <c r="C764" s="15"/>
      <c r="D764" s="15" t="s">
        <v>1644</v>
      </c>
      <c r="E764" s="15" t="s">
        <v>1645</v>
      </c>
      <c r="F764" s="15">
        <v>65</v>
      </c>
      <c r="G764" s="15">
        <v>0</v>
      </c>
      <c r="H764" s="15"/>
      <c r="I764" s="15">
        <v>4</v>
      </c>
      <c r="J764" s="15"/>
      <c r="K764" s="15">
        <v>0.52</v>
      </c>
      <c r="L764" s="15"/>
      <c r="M764" s="15">
        <v>8</v>
      </c>
      <c r="N764" s="15">
        <v>8</v>
      </c>
      <c r="O764" s="15" t="s">
        <v>370</v>
      </c>
      <c r="P764" s="15" t="s">
        <v>61</v>
      </c>
      <c r="Q764" s="15" t="s">
        <v>1646</v>
      </c>
      <c r="R764" s="15">
        <v>208</v>
      </c>
      <c r="S764" s="15"/>
      <c r="T764" s="15" t="s">
        <v>42</v>
      </c>
      <c r="U764" s="15"/>
    </row>
    <row r="765" ht="231" customHeight="1" spans="1:21">
      <c r="A765" s="15">
        <v>49</v>
      </c>
      <c r="B765" s="15" t="s">
        <v>1666</v>
      </c>
      <c r="C765" s="15"/>
      <c r="D765" s="15" t="s">
        <v>1644</v>
      </c>
      <c r="E765" s="15" t="s">
        <v>1645</v>
      </c>
      <c r="F765" s="15">
        <v>25</v>
      </c>
      <c r="G765" s="15">
        <v>0</v>
      </c>
      <c r="H765" s="15"/>
      <c r="I765" s="15">
        <v>15</v>
      </c>
      <c r="J765" s="15"/>
      <c r="K765" s="15">
        <v>0.3</v>
      </c>
      <c r="L765" s="15"/>
      <c r="M765" s="15">
        <v>30</v>
      </c>
      <c r="N765" s="15">
        <v>30</v>
      </c>
      <c r="O765" s="15" t="s">
        <v>526</v>
      </c>
      <c r="P765" s="15" t="s">
        <v>61</v>
      </c>
      <c r="Q765" s="15" t="s">
        <v>1646</v>
      </c>
      <c r="R765" s="15">
        <v>120</v>
      </c>
      <c r="S765" s="15"/>
      <c r="T765" s="15" t="s">
        <v>42</v>
      </c>
      <c r="U765" s="15"/>
    </row>
    <row r="766" ht="231" customHeight="1" spans="1:21">
      <c r="A766" s="15">
        <v>50</v>
      </c>
      <c r="B766" s="15" t="s">
        <v>1667</v>
      </c>
      <c r="C766" s="15"/>
      <c r="D766" s="15" t="s">
        <v>1644</v>
      </c>
      <c r="E766" s="15" t="s">
        <v>1645</v>
      </c>
      <c r="F766" s="15">
        <v>501</v>
      </c>
      <c r="G766" s="15">
        <v>0</v>
      </c>
      <c r="H766" s="15"/>
      <c r="I766" s="15">
        <v>28</v>
      </c>
      <c r="J766" s="15"/>
      <c r="K766" s="15">
        <v>4.2</v>
      </c>
      <c r="L766" s="15"/>
      <c r="M766" s="15">
        <v>56</v>
      </c>
      <c r="N766" s="15">
        <v>56</v>
      </c>
      <c r="O766" s="15" t="s">
        <v>476</v>
      </c>
      <c r="P766" s="15" t="s">
        <v>61</v>
      </c>
      <c r="Q766" s="15" t="s">
        <v>1646</v>
      </c>
      <c r="R766" s="15">
        <v>1680</v>
      </c>
      <c r="S766" s="15"/>
      <c r="T766" s="15" t="s">
        <v>42</v>
      </c>
      <c r="U766" s="15"/>
    </row>
    <row r="767" ht="231" customHeight="1" spans="1:21">
      <c r="A767" s="15">
        <v>51</v>
      </c>
      <c r="B767" s="15" t="s">
        <v>1668</v>
      </c>
      <c r="C767" s="15"/>
      <c r="D767" s="15" t="s">
        <v>1644</v>
      </c>
      <c r="E767" s="15" t="s">
        <v>1645</v>
      </c>
      <c r="F767" s="15">
        <v>24</v>
      </c>
      <c r="G767" s="15">
        <v>0</v>
      </c>
      <c r="H767" s="15"/>
      <c r="I767" s="15">
        <v>1</v>
      </c>
      <c r="J767" s="15"/>
      <c r="K767" s="15">
        <v>0.12</v>
      </c>
      <c r="L767" s="15"/>
      <c r="M767" s="15">
        <v>2</v>
      </c>
      <c r="N767" s="15">
        <v>2</v>
      </c>
      <c r="O767" s="15" t="s">
        <v>546</v>
      </c>
      <c r="P767" s="15" t="s">
        <v>61</v>
      </c>
      <c r="Q767" s="15" t="s">
        <v>1646</v>
      </c>
      <c r="R767" s="15">
        <v>48</v>
      </c>
      <c r="S767" s="15"/>
      <c r="T767" s="15" t="s">
        <v>42</v>
      </c>
      <c r="U767" s="15"/>
    </row>
    <row r="768" ht="231" customHeight="1" spans="1:21">
      <c r="A768" s="15">
        <v>52</v>
      </c>
      <c r="B768" s="15" t="s">
        <v>1669</v>
      </c>
      <c r="C768" s="15"/>
      <c r="D768" s="15" t="s">
        <v>1644</v>
      </c>
      <c r="E768" s="15" t="s">
        <v>1645</v>
      </c>
      <c r="F768" s="15">
        <v>1467</v>
      </c>
      <c r="G768" s="15">
        <v>0</v>
      </c>
      <c r="H768" s="15"/>
      <c r="I768" s="15">
        <v>63</v>
      </c>
      <c r="J768" s="15"/>
      <c r="K768" s="15">
        <v>15.4</v>
      </c>
      <c r="L768" s="15"/>
      <c r="M768" s="15">
        <v>127</v>
      </c>
      <c r="N768" s="15">
        <v>127</v>
      </c>
      <c r="O768" s="15" t="s">
        <v>1670</v>
      </c>
      <c r="P768" s="15" t="s">
        <v>61</v>
      </c>
      <c r="Q768" s="15" t="s">
        <v>1646</v>
      </c>
      <c r="R768" s="15">
        <v>6160</v>
      </c>
      <c r="S768" s="15"/>
      <c r="T768" s="15" t="s">
        <v>42</v>
      </c>
      <c r="U768" s="15"/>
    </row>
    <row r="769" ht="231" customHeight="1" spans="1:21">
      <c r="A769" s="15">
        <v>53</v>
      </c>
      <c r="B769" s="15" t="s">
        <v>1671</v>
      </c>
      <c r="C769" s="15" t="s">
        <v>1672</v>
      </c>
      <c r="D769" s="15" t="s">
        <v>1644</v>
      </c>
      <c r="E769" s="15" t="s">
        <v>1645</v>
      </c>
      <c r="F769" s="15">
        <v>748</v>
      </c>
      <c r="G769" s="15">
        <v>0</v>
      </c>
      <c r="H769" s="15">
        <v>3801</v>
      </c>
      <c r="I769" s="15">
        <v>29</v>
      </c>
      <c r="J769" s="15">
        <v>192</v>
      </c>
      <c r="K769" s="15">
        <v>7.14</v>
      </c>
      <c r="L769" s="15">
        <v>41.55</v>
      </c>
      <c r="M769" s="15">
        <v>76</v>
      </c>
      <c r="N769" s="15">
        <v>76</v>
      </c>
      <c r="O769" s="15" t="s">
        <v>1628</v>
      </c>
      <c r="P769" s="15" t="s">
        <v>61</v>
      </c>
      <c r="Q769" s="15" t="s">
        <v>1646</v>
      </c>
      <c r="R769" s="15">
        <v>2856</v>
      </c>
      <c r="S769" s="15">
        <v>16620</v>
      </c>
      <c r="T769" s="15" t="s">
        <v>42</v>
      </c>
      <c r="U769" s="15"/>
    </row>
    <row r="770" ht="231" customHeight="1" spans="1:21">
      <c r="A770" s="15">
        <v>54</v>
      </c>
      <c r="B770" s="15" t="s">
        <v>1673</v>
      </c>
      <c r="C770" s="15"/>
      <c r="D770" s="15" t="s">
        <v>1644</v>
      </c>
      <c r="E770" s="15" t="s">
        <v>1645</v>
      </c>
      <c r="F770" s="15">
        <v>68</v>
      </c>
      <c r="G770" s="15">
        <v>0</v>
      </c>
      <c r="H770" s="15"/>
      <c r="I770" s="15">
        <v>36</v>
      </c>
      <c r="J770" s="15"/>
      <c r="K770" s="15">
        <v>1.07</v>
      </c>
      <c r="L770" s="15"/>
      <c r="M770" s="15">
        <v>72</v>
      </c>
      <c r="N770" s="15">
        <v>72</v>
      </c>
      <c r="O770" s="15" t="s">
        <v>530</v>
      </c>
      <c r="P770" s="15" t="s">
        <v>61</v>
      </c>
      <c r="Q770" s="15" t="s">
        <v>1646</v>
      </c>
      <c r="R770" s="15">
        <v>428</v>
      </c>
      <c r="S770" s="15"/>
      <c r="T770" s="15" t="s">
        <v>42</v>
      </c>
      <c r="U770" s="15"/>
    </row>
    <row r="771" ht="231" customHeight="1" spans="1:21">
      <c r="A771" s="15">
        <v>55</v>
      </c>
      <c r="B771" s="15" t="s">
        <v>1674</v>
      </c>
      <c r="C771" s="15"/>
      <c r="D771" s="15" t="s">
        <v>1644</v>
      </c>
      <c r="E771" s="15" t="s">
        <v>1645</v>
      </c>
      <c r="F771" s="15">
        <v>66</v>
      </c>
      <c r="G771" s="15">
        <v>0</v>
      </c>
      <c r="H771" s="15"/>
      <c r="I771" s="15">
        <v>32</v>
      </c>
      <c r="J771" s="15"/>
      <c r="K771" s="15">
        <v>1.01</v>
      </c>
      <c r="L771" s="15"/>
      <c r="M771" s="15">
        <v>64</v>
      </c>
      <c r="N771" s="15">
        <v>64</v>
      </c>
      <c r="O771" s="15" t="s">
        <v>526</v>
      </c>
      <c r="P771" s="15" t="s">
        <v>61</v>
      </c>
      <c r="Q771" s="15" t="s">
        <v>1646</v>
      </c>
      <c r="R771" s="15">
        <v>404</v>
      </c>
      <c r="S771" s="15"/>
      <c r="T771" s="15" t="s">
        <v>42</v>
      </c>
      <c r="U771" s="15"/>
    </row>
    <row r="772" ht="231" customHeight="1" spans="1:21">
      <c r="A772" s="15">
        <v>56</v>
      </c>
      <c r="B772" s="15" t="s">
        <v>1675</v>
      </c>
      <c r="C772" s="15"/>
      <c r="D772" s="15" t="s">
        <v>1644</v>
      </c>
      <c r="E772" s="15" t="s">
        <v>1645</v>
      </c>
      <c r="F772" s="15">
        <v>216</v>
      </c>
      <c r="G772" s="15">
        <v>0</v>
      </c>
      <c r="H772" s="15"/>
      <c r="I772" s="15">
        <v>4</v>
      </c>
      <c r="J772" s="15"/>
      <c r="K772" s="15">
        <v>1.44</v>
      </c>
      <c r="L772" s="15"/>
      <c r="M772" s="15">
        <v>8</v>
      </c>
      <c r="N772" s="15">
        <v>8</v>
      </c>
      <c r="O772" s="15" t="s">
        <v>163</v>
      </c>
      <c r="P772" s="15" t="s">
        <v>37</v>
      </c>
      <c r="Q772" s="15" t="s">
        <v>1646</v>
      </c>
      <c r="R772" s="15">
        <v>576</v>
      </c>
      <c r="S772" s="15"/>
      <c r="T772" s="15" t="s">
        <v>42</v>
      </c>
      <c r="U772" s="15"/>
    </row>
    <row r="773" ht="231" customHeight="1" spans="1:21">
      <c r="A773" s="15">
        <v>57</v>
      </c>
      <c r="B773" s="15" t="s">
        <v>1676</v>
      </c>
      <c r="C773" s="15"/>
      <c r="D773" s="15" t="s">
        <v>1644</v>
      </c>
      <c r="E773" s="15" t="s">
        <v>1645</v>
      </c>
      <c r="F773" s="15">
        <v>290</v>
      </c>
      <c r="G773" s="15">
        <v>0</v>
      </c>
      <c r="H773" s="15"/>
      <c r="I773" s="15">
        <v>15</v>
      </c>
      <c r="J773" s="15"/>
      <c r="K773" s="15">
        <v>2.9</v>
      </c>
      <c r="L773" s="15"/>
      <c r="M773" s="15">
        <v>30</v>
      </c>
      <c r="N773" s="15">
        <v>30</v>
      </c>
      <c r="O773" s="15" t="s">
        <v>523</v>
      </c>
      <c r="P773" s="15" t="s">
        <v>61</v>
      </c>
      <c r="Q773" s="15" t="s">
        <v>1646</v>
      </c>
      <c r="R773" s="15">
        <v>1160</v>
      </c>
      <c r="S773" s="15"/>
      <c r="T773" s="15" t="s">
        <v>42</v>
      </c>
      <c r="U773" s="15"/>
    </row>
    <row r="774" ht="231" customHeight="1" spans="1:21">
      <c r="A774" s="15">
        <v>58</v>
      </c>
      <c r="B774" s="15" t="s">
        <v>1677</v>
      </c>
      <c r="C774" s="15"/>
      <c r="D774" s="15" t="s">
        <v>1644</v>
      </c>
      <c r="E774" s="15" t="s">
        <v>1645</v>
      </c>
      <c r="F774" s="15">
        <v>606</v>
      </c>
      <c r="G774" s="15">
        <v>0</v>
      </c>
      <c r="H774" s="15"/>
      <c r="I774" s="15">
        <v>20</v>
      </c>
      <c r="J774" s="15"/>
      <c r="K774" s="15">
        <v>6.09</v>
      </c>
      <c r="L774" s="15"/>
      <c r="M774" s="15">
        <v>40</v>
      </c>
      <c r="N774" s="15">
        <v>40</v>
      </c>
      <c r="O774" s="15" t="s">
        <v>526</v>
      </c>
      <c r="P774" s="15" t="s">
        <v>61</v>
      </c>
      <c r="Q774" s="15" t="s">
        <v>1646</v>
      </c>
      <c r="R774" s="15">
        <v>2436</v>
      </c>
      <c r="S774" s="15"/>
      <c r="T774" s="15" t="s">
        <v>42</v>
      </c>
      <c r="U774" s="15"/>
    </row>
    <row r="775" ht="231" customHeight="1" spans="1:21">
      <c r="A775" s="15">
        <v>59</v>
      </c>
      <c r="B775" s="15" t="s">
        <v>1678</v>
      </c>
      <c r="C775" s="15"/>
      <c r="D775" s="15" t="s">
        <v>1644</v>
      </c>
      <c r="E775" s="15" t="s">
        <v>1645</v>
      </c>
      <c r="F775" s="15">
        <v>85</v>
      </c>
      <c r="G775" s="15">
        <v>0</v>
      </c>
      <c r="H775" s="15"/>
      <c r="I775" s="15">
        <v>4</v>
      </c>
      <c r="J775" s="15"/>
      <c r="K775" s="15">
        <v>0.9</v>
      </c>
      <c r="L775" s="15"/>
      <c r="M775" s="15">
        <v>8</v>
      </c>
      <c r="N775" s="15">
        <v>8</v>
      </c>
      <c r="O775" s="15" t="s">
        <v>526</v>
      </c>
      <c r="P775" s="15" t="s">
        <v>61</v>
      </c>
      <c r="Q775" s="15" t="s">
        <v>1646</v>
      </c>
      <c r="R775" s="15">
        <v>360</v>
      </c>
      <c r="S775" s="15"/>
      <c r="T775" s="15" t="s">
        <v>42</v>
      </c>
      <c r="U775" s="15"/>
    </row>
    <row r="776" ht="231" customHeight="1" spans="1:21">
      <c r="A776" s="15">
        <v>60</v>
      </c>
      <c r="B776" s="15" t="s">
        <v>1679</v>
      </c>
      <c r="C776" s="15"/>
      <c r="D776" s="15" t="s">
        <v>1644</v>
      </c>
      <c r="E776" s="15" t="s">
        <v>1645</v>
      </c>
      <c r="F776" s="15">
        <v>1722</v>
      </c>
      <c r="G776" s="15">
        <v>0</v>
      </c>
      <c r="H776" s="15"/>
      <c r="I776" s="15">
        <v>52</v>
      </c>
      <c r="J776" s="15"/>
      <c r="K776" s="15">
        <v>21</v>
      </c>
      <c r="L776" s="15"/>
      <c r="M776" s="15">
        <v>156</v>
      </c>
      <c r="N776" s="15">
        <v>156</v>
      </c>
      <c r="O776" s="15" t="s">
        <v>523</v>
      </c>
      <c r="P776" s="15" t="s">
        <v>61</v>
      </c>
      <c r="Q776" s="15" t="s">
        <v>1646</v>
      </c>
      <c r="R776" s="15">
        <v>8400</v>
      </c>
      <c r="S776" s="15"/>
      <c r="T776" s="15" t="s">
        <v>42</v>
      </c>
      <c r="U776" s="15"/>
    </row>
    <row r="777" ht="93" customHeight="1" spans="1:21">
      <c r="A777" s="15">
        <v>61</v>
      </c>
      <c r="B777" s="15" t="s">
        <v>1680</v>
      </c>
      <c r="C777" s="15" t="s">
        <v>1681</v>
      </c>
      <c r="D777" s="15" t="s">
        <v>1682</v>
      </c>
      <c r="E777" s="15" t="s">
        <v>1683</v>
      </c>
      <c r="F777" s="15">
        <v>524</v>
      </c>
      <c r="G777" s="15">
        <v>0</v>
      </c>
      <c r="H777" s="15">
        <v>620</v>
      </c>
      <c r="I777" s="15">
        <v>19</v>
      </c>
      <c r="J777" s="15">
        <v>22</v>
      </c>
      <c r="K777" s="15">
        <v>4.6</v>
      </c>
      <c r="L777" s="15">
        <v>5.46</v>
      </c>
      <c r="M777" s="15">
        <v>45</v>
      </c>
      <c r="N777" s="15">
        <v>45</v>
      </c>
      <c r="O777" s="15" t="s">
        <v>163</v>
      </c>
      <c r="P777" s="15" t="s">
        <v>32</v>
      </c>
      <c r="Q777" s="107" t="s">
        <v>1684</v>
      </c>
      <c r="R777" s="15">
        <v>1840</v>
      </c>
      <c r="S777" s="15">
        <v>2184</v>
      </c>
      <c r="T777" s="107" t="s">
        <v>42</v>
      </c>
      <c r="U777" s="15"/>
    </row>
    <row r="778" ht="93" customHeight="1" spans="1:21">
      <c r="A778" s="15">
        <v>62</v>
      </c>
      <c r="B778" s="15" t="s">
        <v>1685</v>
      </c>
      <c r="C778" s="15"/>
      <c r="D778" s="15" t="s">
        <v>1682</v>
      </c>
      <c r="E778" s="15" t="s">
        <v>1686</v>
      </c>
      <c r="F778" s="15">
        <v>96</v>
      </c>
      <c r="G778" s="15"/>
      <c r="H778" s="15"/>
      <c r="I778" s="15">
        <v>3</v>
      </c>
      <c r="J778" s="15"/>
      <c r="K778" s="15">
        <v>0.86</v>
      </c>
      <c r="L778" s="15"/>
      <c r="M778" s="15">
        <v>8</v>
      </c>
      <c r="N778" s="15">
        <v>8</v>
      </c>
      <c r="O778" s="15" t="s">
        <v>523</v>
      </c>
      <c r="P778" s="15" t="s">
        <v>61</v>
      </c>
      <c r="Q778" s="109"/>
      <c r="R778" s="15">
        <v>344</v>
      </c>
      <c r="S778" s="15"/>
      <c r="T778" s="109"/>
      <c r="U778" s="15"/>
    </row>
    <row r="779" ht="90" customHeight="1" spans="1:21">
      <c r="A779" s="15">
        <v>63</v>
      </c>
      <c r="B779" s="15" t="s">
        <v>1687</v>
      </c>
      <c r="C779" s="15" t="s">
        <v>1688</v>
      </c>
      <c r="D779" s="15" t="s">
        <v>1682</v>
      </c>
      <c r="E779" s="15" t="s">
        <v>1686</v>
      </c>
      <c r="F779" s="15">
        <v>70</v>
      </c>
      <c r="G779" s="15">
        <v>0</v>
      </c>
      <c r="H779" s="15">
        <v>109</v>
      </c>
      <c r="I779" s="15">
        <v>10</v>
      </c>
      <c r="J779" s="15">
        <v>15</v>
      </c>
      <c r="K779" s="15">
        <v>1.2</v>
      </c>
      <c r="L779" s="15">
        <v>1.7</v>
      </c>
      <c r="M779" s="15">
        <v>10</v>
      </c>
      <c r="N779" s="15">
        <v>10</v>
      </c>
      <c r="O779" s="15" t="s">
        <v>365</v>
      </c>
      <c r="P779" s="15" t="s">
        <v>32</v>
      </c>
      <c r="Q779" s="107" t="s">
        <v>1689</v>
      </c>
      <c r="R779" s="15">
        <v>420</v>
      </c>
      <c r="S779" s="15">
        <v>595</v>
      </c>
      <c r="T779" s="107" t="s">
        <v>42</v>
      </c>
      <c r="U779" s="15"/>
    </row>
    <row r="780" ht="90" customHeight="1" spans="1:21">
      <c r="A780" s="15">
        <v>64</v>
      </c>
      <c r="B780" s="15" t="s">
        <v>1690</v>
      </c>
      <c r="C780" s="15"/>
      <c r="D780" s="15" t="s">
        <v>1682</v>
      </c>
      <c r="E780" s="15" t="s">
        <v>1686</v>
      </c>
      <c r="F780" s="15">
        <v>39</v>
      </c>
      <c r="G780" s="15"/>
      <c r="H780" s="15"/>
      <c r="I780" s="15">
        <v>5</v>
      </c>
      <c r="J780" s="15"/>
      <c r="K780" s="15">
        <v>0.5</v>
      </c>
      <c r="L780" s="15"/>
      <c r="M780" s="15">
        <v>7</v>
      </c>
      <c r="N780" s="15">
        <v>7</v>
      </c>
      <c r="O780" s="15" t="s">
        <v>558</v>
      </c>
      <c r="P780" s="15" t="s">
        <v>37</v>
      </c>
      <c r="Q780" s="109"/>
      <c r="R780" s="15">
        <v>175</v>
      </c>
      <c r="S780" s="15"/>
      <c r="T780" s="109"/>
      <c r="U780" s="15"/>
    </row>
    <row r="781" ht="90" customHeight="1" spans="1:21">
      <c r="A781" s="15">
        <v>65</v>
      </c>
      <c r="B781" s="15" t="s">
        <v>1691</v>
      </c>
      <c r="C781" s="15" t="s">
        <v>1692</v>
      </c>
      <c r="D781" s="15" t="s">
        <v>1682</v>
      </c>
      <c r="E781" s="15" t="s">
        <v>1693</v>
      </c>
      <c r="F781" s="15">
        <v>172</v>
      </c>
      <c r="G781" s="15">
        <v>0</v>
      </c>
      <c r="H781" s="15">
        <v>172</v>
      </c>
      <c r="I781" s="15">
        <v>5</v>
      </c>
      <c r="J781" s="15">
        <v>5</v>
      </c>
      <c r="K781" s="15">
        <v>1.37</v>
      </c>
      <c r="L781" s="15">
        <v>1.37</v>
      </c>
      <c r="M781" s="15">
        <v>11</v>
      </c>
      <c r="N781" s="15">
        <v>11</v>
      </c>
      <c r="O781" s="15" t="s">
        <v>530</v>
      </c>
      <c r="P781" s="15" t="s">
        <v>37</v>
      </c>
      <c r="Q781" s="15" t="s">
        <v>1694</v>
      </c>
      <c r="R781" s="15">
        <v>548</v>
      </c>
      <c r="S781" s="15">
        <v>548</v>
      </c>
      <c r="T781" s="15" t="s">
        <v>42</v>
      </c>
      <c r="U781" s="15"/>
    </row>
    <row r="782" ht="88" customHeight="1" spans="1:21">
      <c r="A782" s="15">
        <v>66</v>
      </c>
      <c r="B782" s="15" t="s">
        <v>1695</v>
      </c>
      <c r="C782" s="15" t="s">
        <v>1696</v>
      </c>
      <c r="D782" s="15" t="s">
        <v>1682</v>
      </c>
      <c r="E782" s="15" t="s">
        <v>1693</v>
      </c>
      <c r="F782" s="15">
        <v>36</v>
      </c>
      <c r="G782" s="15">
        <v>0</v>
      </c>
      <c r="H782" s="15">
        <v>100</v>
      </c>
      <c r="I782" s="15">
        <v>2</v>
      </c>
      <c r="J782" s="15">
        <v>5</v>
      </c>
      <c r="K782" s="15">
        <v>0.27</v>
      </c>
      <c r="L782" s="15">
        <v>0.85</v>
      </c>
      <c r="M782" s="15">
        <v>4</v>
      </c>
      <c r="N782" s="15">
        <v>4</v>
      </c>
      <c r="O782" s="15" t="s">
        <v>472</v>
      </c>
      <c r="P782" s="15" t="s">
        <v>37</v>
      </c>
      <c r="Q782" s="107" t="s">
        <v>1697</v>
      </c>
      <c r="R782" s="15">
        <v>96</v>
      </c>
      <c r="S782" s="15">
        <v>300</v>
      </c>
      <c r="T782" s="107" t="s">
        <v>42</v>
      </c>
      <c r="U782" s="15"/>
    </row>
    <row r="783" ht="88" customHeight="1" spans="1:21">
      <c r="A783" s="15">
        <v>67</v>
      </c>
      <c r="B783" s="15" t="s">
        <v>1698</v>
      </c>
      <c r="C783" s="15"/>
      <c r="D783" s="15" t="s">
        <v>1682</v>
      </c>
      <c r="E783" s="15" t="s">
        <v>1693</v>
      </c>
      <c r="F783" s="15">
        <v>64</v>
      </c>
      <c r="G783" s="15"/>
      <c r="H783" s="15"/>
      <c r="I783" s="15">
        <v>3</v>
      </c>
      <c r="J783" s="15"/>
      <c r="K783" s="15">
        <v>0.58</v>
      </c>
      <c r="L783" s="15"/>
      <c r="M783" s="15">
        <v>4</v>
      </c>
      <c r="N783" s="15">
        <v>4</v>
      </c>
      <c r="O783" s="15" t="s">
        <v>365</v>
      </c>
      <c r="P783" s="15" t="s">
        <v>37</v>
      </c>
      <c r="Q783" s="109"/>
      <c r="R783" s="15">
        <v>204</v>
      </c>
      <c r="S783" s="15"/>
      <c r="T783" s="109"/>
      <c r="U783" s="15"/>
    </row>
    <row r="784" ht="96" customHeight="1" spans="1:21">
      <c r="A784" s="15">
        <v>68</v>
      </c>
      <c r="B784" s="15" t="s">
        <v>1699</v>
      </c>
      <c r="C784" s="15" t="s">
        <v>1700</v>
      </c>
      <c r="D784" s="15" t="s">
        <v>1682</v>
      </c>
      <c r="E784" s="15" t="s">
        <v>1693</v>
      </c>
      <c r="F784" s="15">
        <v>90</v>
      </c>
      <c r="G784" s="15">
        <v>0</v>
      </c>
      <c r="H784" s="15">
        <v>90</v>
      </c>
      <c r="I784" s="15">
        <v>6</v>
      </c>
      <c r="J784" s="15">
        <v>6</v>
      </c>
      <c r="K784" s="15">
        <v>1.12</v>
      </c>
      <c r="L784" s="15">
        <v>1.12</v>
      </c>
      <c r="M784" s="15">
        <v>10</v>
      </c>
      <c r="N784" s="15">
        <v>10</v>
      </c>
      <c r="O784" s="15" t="s">
        <v>539</v>
      </c>
      <c r="P784" s="15" t="s">
        <v>37</v>
      </c>
      <c r="Q784" s="15" t="s">
        <v>1701</v>
      </c>
      <c r="R784" s="15">
        <v>340</v>
      </c>
      <c r="S784" s="15">
        <v>340</v>
      </c>
      <c r="T784" s="15" t="s">
        <v>42</v>
      </c>
      <c r="U784" s="15"/>
    </row>
    <row r="785" ht="96" customHeight="1" spans="1:21">
      <c r="A785" s="15">
        <v>69</v>
      </c>
      <c r="B785" s="15" t="s">
        <v>1702</v>
      </c>
      <c r="C785" s="15" t="s">
        <v>1703</v>
      </c>
      <c r="D785" s="15" t="s">
        <v>1682</v>
      </c>
      <c r="E785" s="15" t="s">
        <v>1704</v>
      </c>
      <c r="F785" s="15">
        <v>105</v>
      </c>
      <c r="G785" s="15">
        <v>0</v>
      </c>
      <c r="H785" s="15">
        <v>105</v>
      </c>
      <c r="I785" s="15">
        <v>5</v>
      </c>
      <c r="J785" s="15">
        <v>5</v>
      </c>
      <c r="K785" s="15">
        <v>0.9</v>
      </c>
      <c r="L785" s="15">
        <v>0.9</v>
      </c>
      <c r="M785" s="15">
        <v>11</v>
      </c>
      <c r="N785" s="15">
        <v>11</v>
      </c>
      <c r="O785" s="15" t="s">
        <v>1631</v>
      </c>
      <c r="P785" s="15" t="s">
        <v>37</v>
      </c>
      <c r="Q785" s="15" t="s">
        <v>1705</v>
      </c>
      <c r="R785" s="15">
        <v>310</v>
      </c>
      <c r="S785" s="15">
        <v>310</v>
      </c>
      <c r="T785" s="15" t="s">
        <v>42</v>
      </c>
      <c r="U785" s="15"/>
    </row>
    <row r="786" ht="96" customHeight="1" spans="1:21">
      <c r="A786" s="15">
        <v>70</v>
      </c>
      <c r="B786" s="15" t="s">
        <v>1706</v>
      </c>
      <c r="C786" s="15" t="s">
        <v>1707</v>
      </c>
      <c r="D786" s="15" t="s">
        <v>1682</v>
      </c>
      <c r="E786" s="15" t="s">
        <v>1704</v>
      </c>
      <c r="F786" s="15">
        <v>72</v>
      </c>
      <c r="G786" s="15">
        <v>0</v>
      </c>
      <c r="H786" s="15">
        <v>72</v>
      </c>
      <c r="I786" s="15">
        <v>4</v>
      </c>
      <c r="J786" s="15">
        <v>4</v>
      </c>
      <c r="K786" s="15">
        <v>0.7</v>
      </c>
      <c r="L786" s="15">
        <v>0.7</v>
      </c>
      <c r="M786" s="15">
        <v>9</v>
      </c>
      <c r="N786" s="15">
        <v>9</v>
      </c>
      <c r="O786" s="15" t="s">
        <v>472</v>
      </c>
      <c r="P786" s="15" t="s">
        <v>37</v>
      </c>
      <c r="Q786" s="15" t="s">
        <v>1708</v>
      </c>
      <c r="R786" s="15">
        <v>250</v>
      </c>
      <c r="S786" s="15">
        <v>250</v>
      </c>
      <c r="T786" s="15" t="s">
        <v>42</v>
      </c>
      <c r="U786" s="15"/>
    </row>
    <row r="787" ht="252" customHeight="1" spans="1:21">
      <c r="A787" s="15">
        <v>71</v>
      </c>
      <c r="B787" s="15" t="s">
        <v>1709</v>
      </c>
      <c r="C787" s="15" t="s">
        <v>1710</v>
      </c>
      <c r="D787" s="15" t="s">
        <v>1711</v>
      </c>
      <c r="E787" s="15" t="s">
        <v>1712</v>
      </c>
      <c r="F787" s="15">
        <v>912</v>
      </c>
      <c r="G787" s="15">
        <v>0</v>
      </c>
      <c r="H787" s="15">
        <v>912</v>
      </c>
      <c r="I787" s="15">
        <v>64</v>
      </c>
      <c r="J787" s="15">
        <v>64</v>
      </c>
      <c r="K787" s="15">
        <v>9.12</v>
      </c>
      <c r="L787" s="15">
        <v>9.12</v>
      </c>
      <c r="M787" s="15">
        <v>172</v>
      </c>
      <c r="N787" s="15">
        <v>172</v>
      </c>
      <c r="O787" s="15" t="s">
        <v>163</v>
      </c>
      <c r="P787" s="15" t="s">
        <v>32</v>
      </c>
      <c r="Q787" s="15" t="s">
        <v>1713</v>
      </c>
      <c r="R787" s="15">
        <v>2800</v>
      </c>
      <c r="S787" s="15">
        <v>2800</v>
      </c>
      <c r="T787" s="15" t="s">
        <v>42</v>
      </c>
      <c r="U787" s="15"/>
    </row>
    <row r="788" ht="409" customHeight="1" spans="1:21">
      <c r="A788" s="15">
        <v>72</v>
      </c>
      <c r="B788" s="15" t="s">
        <v>1714</v>
      </c>
      <c r="C788" s="15" t="s">
        <v>1714</v>
      </c>
      <c r="D788" s="15" t="s">
        <v>1435</v>
      </c>
      <c r="E788" s="15" t="s">
        <v>1715</v>
      </c>
      <c r="F788" s="15">
        <v>588</v>
      </c>
      <c r="G788" s="15">
        <v>0</v>
      </c>
      <c r="H788" s="15">
        <v>588</v>
      </c>
      <c r="I788" s="15">
        <v>33</v>
      </c>
      <c r="J788" s="15">
        <v>33</v>
      </c>
      <c r="K788" s="15">
        <v>9.5</v>
      </c>
      <c r="L788" s="15">
        <v>9.5</v>
      </c>
      <c r="M788" s="15">
        <v>65</v>
      </c>
      <c r="N788" s="15">
        <v>65</v>
      </c>
      <c r="O788" s="15" t="s">
        <v>1670</v>
      </c>
      <c r="P788" s="15" t="s">
        <v>32</v>
      </c>
      <c r="Q788" s="15" t="s">
        <v>1716</v>
      </c>
      <c r="R788" s="15">
        <v>2600</v>
      </c>
      <c r="S788" s="15">
        <v>7600</v>
      </c>
      <c r="T788" s="15" t="s">
        <v>42</v>
      </c>
      <c r="U788" s="15"/>
    </row>
    <row r="789" ht="409" customHeight="1" spans="1:21">
      <c r="A789" s="15">
        <v>73</v>
      </c>
      <c r="B789" s="15" t="s">
        <v>1717</v>
      </c>
      <c r="C789" s="15" t="s">
        <v>1717</v>
      </c>
      <c r="D789" s="15" t="s">
        <v>1435</v>
      </c>
      <c r="E789" s="15" t="s">
        <v>1718</v>
      </c>
      <c r="F789" s="15">
        <v>1648</v>
      </c>
      <c r="G789" s="15">
        <v>0</v>
      </c>
      <c r="H789" s="15">
        <v>1648</v>
      </c>
      <c r="I789" s="15">
        <v>43</v>
      </c>
      <c r="J789" s="15">
        <v>43</v>
      </c>
      <c r="K789" s="15">
        <v>23.18</v>
      </c>
      <c r="L789" s="15">
        <v>23.18</v>
      </c>
      <c r="M789" s="15">
        <v>144</v>
      </c>
      <c r="N789" s="15">
        <v>144</v>
      </c>
      <c r="O789" s="15" t="s">
        <v>1670</v>
      </c>
      <c r="P789" s="15" t="s">
        <v>32</v>
      </c>
      <c r="Q789" s="15" t="s">
        <v>1719</v>
      </c>
      <c r="R789" s="15">
        <v>5000</v>
      </c>
      <c r="S789" s="15"/>
      <c r="T789" s="15" t="s">
        <v>42</v>
      </c>
      <c r="U789" s="15"/>
    </row>
    <row r="790" ht="64" customHeight="1" spans="1:21">
      <c r="A790" s="15">
        <v>74</v>
      </c>
      <c r="B790" s="171" t="s">
        <v>1720</v>
      </c>
      <c r="C790" s="15" t="s">
        <v>1721</v>
      </c>
      <c r="D790" s="15" t="s">
        <v>1722</v>
      </c>
      <c r="E790" s="171" t="s">
        <v>1723</v>
      </c>
      <c r="F790" s="171">
        <v>629</v>
      </c>
      <c r="G790" s="15">
        <v>0</v>
      </c>
      <c r="H790" s="171">
        <v>629</v>
      </c>
      <c r="I790" s="171">
        <v>25</v>
      </c>
      <c r="J790" s="171">
        <v>25</v>
      </c>
      <c r="K790" s="171">
        <v>5.94</v>
      </c>
      <c r="L790" s="171">
        <v>5.94</v>
      </c>
      <c r="M790" s="171">
        <v>46</v>
      </c>
      <c r="N790" s="171">
        <v>46</v>
      </c>
      <c r="O790" s="15">
        <v>1999</v>
      </c>
      <c r="P790" s="15" t="s">
        <v>61</v>
      </c>
      <c r="Q790" s="15" t="s">
        <v>1724</v>
      </c>
      <c r="R790" s="15">
        <v>2376</v>
      </c>
      <c r="S790" s="15">
        <v>2376</v>
      </c>
      <c r="T790" s="15" t="s">
        <v>42</v>
      </c>
      <c r="U790" s="15"/>
    </row>
    <row r="791" ht="64" customHeight="1" spans="1:21">
      <c r="A791" s="15">
        <v>75</v>
      </c>
      <c r="B791" s="172" t="s">
        <v>1725</v>
      </c>
      <c r="C791" s="15"/>
      <c r="D791" s="15" t="s">
        <v>1722</v>
      </c>
      <c r="E791" s="171" t="s">
        <v>1723</v>
      </c>
      <c r="F791" s="171">
        <v>792</v>
      </c>
      <c r="G791" s="15">
        <v>0</v>
      </c>
      <c r="H791" s="171">
        <v>792</v>
      </c>
      <c r="I791" s="171">
        <v>27</v>
      </c>
      <c r="J791" s="171">
        <v>27</v>
      </c>
      <c r="K791" s="171">
        <v>7.2</v>
      </c>
      <c r="L791" s="171">
        <v>7.2</v>
      </c>
      <c r="M791" s="171">
        <v>83</v>
      </c>
      <c r="N791" s="171">
        <v>83</v>
      </c>
      <c r="O791" s="15">
        <v>2000</v>
      </c>
      <c r="P791" s="15" t="s">
        <v>61</v>
      </c>
      <c r="Q791" s="15"/>
      <c r="R791" s="15">
        <v>2880</v>
      </c>
      <c r="S791" s="15">
        <v>2880</v>
      </c>
      <c r="T791" s="15" t="s">
        <v>42</v>
      </c>
      <c r="U791" s="15"/>
    </row>
    <row r="792" ht="64" customHeight="1" spans="1:21">
      <c r="A792" s="15">
        <v>76</v>
      </c>
      <c r="B792" s="171" t="s">
        <v>1726</v>
      </c>
      <c r="C792" s="15"/>
      <c r="D792" s="15" t="s">
        <v>1722</v>
      </c>
      <c r="E792" s="171" t="s">
        <v>1727</v>
      </c>
      <c r="F792" s="171">
        <v>529</v>
      </c>
      <c r="G792" s="15">
        <v>0</v>
      </c>
      <c r="H792" s="171">
        <v>529</v>
      </c>
      <c r="I792" s="171">
        <v>17</v>
      </c>
      <c r="J792" s="171">
        <v>17</v>
      </c>
      <c r="K792" s="171">
        <v>5.95</v>
      </c>
      <c r="L792" s="171">
        <v>5.95</v>
      </c>
      <c r="M792" s="171">
        <v>46</v>
      </c>
      <c r="N792" s="171">
        <v>46</v>
      </c>
      <c r="O792" s="15">
        <v>1999</v>
      </c>
      <c r="P792" s="15" t="s">
        <v>61</v>
      </c>
      <c r="Q792" s="15"/>
      <c r="R792" s="15">
        <v>2380</v>
      </c>
      <c r="S792" s="15">
        <v>2380</v>
      </c>
      <c r="T792" s="15" t="s">
        <v>42</v>
      </c>
      <c r="U792" s="15"/>
    </row>
    <row r="793" ht="64" customHeight="1" spans="1:21">
      <c r="A793" s="15">
        <v>77</v>
      </c>
      <c r="B793" s="171" t="s">
        <v>1728</v>
      </c>
      <c r="C793" s="15"/>
      <c r="D793" s="15" t="s">
        <v>1722</v>
      </c>
      <c r="E793" s="171" t="s">
        <v>610</v>
      </c>
      <c r="F793" s="171">
        <v>92</v>
      </c>
      <c r="G793" s="15">
        <v>0</v>
      </c>
      <c r="H793" s="171">
        <v>92</v>
      </c>
      <c r="I793" s="171">
        <v>7</v>
      </c>
      <c r="J793" s="171">
        <v>7</v>
      </c>
      <c r="K793" s="171">
        <v>0.85</v>
      </c>
      <c r="L793" s="171">
        <v>0.85</v>
      </c>
      <c r="M793" s="171">
        <v>13</v>
      </c>
      <c r="N793" s="171">
        <v>13</v>
      </c>
      <c r="O793" s="15">
        <v>1998</v>
      </c>
      <c r="P793" s="15" t="s">
        <v>61</v>
      </c>
      <c r="Q793" s="15"/>
      <c r="R793" s="15">
        <v>340</v>
      </c>
      <c r="S793" s="15">
        <v>340</v>
      </c>
      <c r="T793" s="15" t="s">
        <v>42</v>
      </c>
      <c r="U793" s="15"/>
    </row>
    <row r="794" ht="64" customHeight="1" spans="1:21">
      <c r="A794" s="15">
        <v>78</v>
      </c>
      <c r="B794" s="171" t="s">
        <v>1729</v>
      </c>
      <c r="C794" s="15"/>
      <c r="D794" s="15" t="s">
        <v>1722</v>
      </c>
      <c r="E794" s="171" t="s">
        <v>1730</v>
      </c>
      <c r="F794" s="171">
        <v>18</v>
      </c>
      <c r="G794" s="15">
        <v>0</v>
      </c>
      <c r="H794" s="171">
        <v>18</v>
      </c>
      <c r="I794" s="171">
        <v>2</v>
      </c>
      <c r="J794" s="171">
        <v>2</v>
      </c>
      <c r="K794" s="171">
        <v>0.25</v>
      </c>
      <c r="L794" s="171">
        <v>0.25</v>
      </c>
      <c r="M794" s="171">
        <v>2</v>
      </c>
      <c r="N794" s="171">
        <v>2</v>
      </c>
      <c r="O794" s="15">
        <v>1995</v>
      </c>
      <c r="P794" s="15" t="s">
        <v>61</v>
      </c>
      <c r="Q794" s="15"/>
      <c r="R794" s="15">
        <v>100</v>
      </c>
      <c r="S794" s="15">
        <v>100</v>
      </c>
      <c r="T794" s="15" t="s">
        <v>42</v>
      </c>
      <c r="U794" s="15"/>
    </row>
    <row r="795" ht="64" customHeight="1" spans="1:21">
      <c r="A795" s="15">
        <v>79</v>
      </c>
      <c r="B795" s="171" t="s">
        <v>1731</v>
      </c>
      <c r="C795" s="15"/>
      <c r="D795" s="15" t="s">
        <v>1722</v>
      </c>
      <c r="E795" s="171" t="s">
        <v>1730</v>
      </c>
      <c r="F795" s="171">
        <v>16</v>
      </c>
      <c r="G795" s="15">
        <v>0</v>
      </c>
      <c r="H795" s="171">
        <v>16</v>
      </c>
      <c r="I795" s="171">
        <v>1</v>
      </c>
      <c r="J795" s="171">
        <v>1</v>
      </c>
      <c r="K795" s="171">
        <v>0.2</v>
      </c>
      <c r="L795" s="171">
        <v>0.2</v>
      </c>
      <c r="M795" s="171">
        <v>2</v>
      </c>
      <c r="N795" s="171">
        <v>2</v>
      </c>
      <c r="O795" s="15">
        <v>1999</v>
      </c>
      <c r="P795" s="15" t="s">
        <v>61</v>
      </c>
      <c r="Q795" s="15"/>
      <c r="R795" s="15">
        <v>80</v>
      </c>
      <c r="S795" s="15">
        <v>80</v>
      </c>
      <c r="T795" s="15" t="s">
        <v>42</v>
      </c>
      <c r="U795" s="15"/>
    </row>
    <row r="796" ht="64" customHeight="1" spans="1:21">
      <c r="A796" s="15">
        <v>80</v>
      </c>
      <c r="B796" s="171" t="s">
        <v>1732</v>
      </c>
      <c r="C796" s="15"/>
      <c r="D796" s="15" t="s">
        <v>1722</v>
      </c>
      <c r="E796" s="171" t="s">
        <v>1730</v>
      </c>
      <c r="F796" s="171">
        <v>56</v>
      </c>
      <c r="G796" s="15">
        <v>0</v>
      </c>
      <c r="H796" s="171">
        <v>56</v>
      </c>
      <c r="I796" s="171">
        <v>4</v>
      </c>
      <c r="J796" s="171">
        <v>4</v>
      </c>
      <c r="K796" s="171">
        <v>0.72</v>
      </c>
      <c r="L796" s="171">
        <v>0.72</v>
      </c>
      <c r="M796" s="171">
        <v>7</v>
      </c>
      <c r="N796" s="171">
        <v>7</v>
      </c>
      <c r="O796" s="15">
        <v>19995</v>
      </c>
      <c r="P796" s="15" t="s">
        <v>61</v>
      </c>
      <c r="Q796" s="15"/>
      <c r="R796" s="15">
        <v>288</v>
      </c>
      <c r="S796" s="15">
        <v>288</v>
      </c>
      <c r="T796" s="15" t="s">
        <v>42</v>
      </c>
      <c r="U796" s="15"/>
    </row>
    <row r="797" ht="64" customHeight="1" spans="1:21">
      <c r="A797" s="15">
        <v>81</v>
      </c>
      <c r="B797" s="171" t="s">
        <v>1733</v>
      </c>
      <c r="C797" s="15"/>
      <c r="D797" s="15" t="s">
        <v>1722</v>
      </c>
      <c r="E797" s="171" t="s">
        <v>1730</v>
      </c>
      <c r="F797" s="171">
        <v>30</v>
      </c>
      <c r="G797" s="15">
        <v>0</v>
      </c>
      <c r="H797" s="171">
        <v>30</v>
      </c>
      <c r="I797" s="171">
        <v>2</v>
      </c>
      <c r="J797" s="171">
        <v>2</v>
      </c>
      <c r="K797" s="171">
        <v>0.3</v>
      </c>
      <c r="L797" s="171">
        <v>0.3</v>
      </c>
      <c r="M797" s="171">
        <v>3</v>
      </c>
      <c r="N797" s="171">
        <v>3</v>
      </c>
      <c r="O797" s="15">
        <v>1994</v>
      </c>
      <c r="P797" s="15" t="s">
        <v>37</v>
      </c>
      <c r="Q797" s="15"/>
      <c r="R797" s="15">
        <v>120</v>
      </c>
      <c r="S797" s="15">
        <v>120</v>
      </c>
      <c r="T797" s="15" t="s">
        <v>42</v>
      </c>
      <c r="U797" s="15"/>
    </row>
    <row r="798" ht="64" customHeight="1" spans="1:21">
      <c r="A798" s="15">
        <v>82</v>
      </c>
      <c r="B798" s="171" t="s">
        <v>1734</v>
      </c>
      <c r="C798" s="15"/>
      <c r="D798" s="15" t="s">
        <v>1722</v>
      </c>
      <c r="E798" s="171" t="s">
        <v>1730</v>
      </c>
      <c r="F798" s="171">
        <v>20</v>
      </c>
      <c r="G798" s="15">
        <v>0</v>
      </c>
      <c r="H798" s="171">
        <v>20</v>
      </c>
      <c r="I798" s="171">
        <v>1</v>
      </c>
      <c r="J798" s="171">
        <v>1</v>
      </c>
      <c r="K798" s="171">
        <v>0.2</v>
      </c>
      <c r="L798" s="171">
        <v>0.2</v>
      </c>
      <c r="M798" s="171">
        <v>2</v>
      </c>
      <c r="N798" s="171">
        <v>2</v>
      </c>
      <c r="O798" s="15">
        <v>1997</v>
      </c>
      <c r="P798" s="15" t="s">
        <v>61</v>
      </c>
      <c r="Q798" s="15"/>
      <c r="R798" s="15">
        <v>80</v>
      </c>
      <c r="S798" s="15">
        <v>80</v>
      </c>
      <c r="T798" s="15" t="s">
        <v>42</v>
      </c>
      <c r="U798" s="15"/>
    </row>
    <row r="799" ht="64" customHeight="1" spans="1:21">
      <c r="A799" s="15">
        <v>83</v>
      </c>
      <c r="B799" s="171" t="s">
        <v>1675</v>
      </c>
      <c r="C799" s="15"/>
      <c r="D799" s="15" t="s">
        <v>1722</v>
      </c>
      <c r="E799" s="171" t="s">
        <v>1730</v>
      </c>
      <c r="F799" s="171">
        <v>23</v>
      </c>
      <c r="G799" s="15">
        <v>0</v>
      </c>
      <c r="H799" s="171">
        <v>23</v>
      </c>
      <c r="I799" s="171">
        <v>2</v>
      </c>
      <c r="J799" s="171">
        <v>2</v>
      </c>
      <c r="K799" s="171">
        <v>0.27</v>
      </c>
      <c r="L799" s="171">
        <v>0.27</v>
      </c>
      <c r="M799" s="171">
        <v>3</v>
      </c>
      <c r="N799" s="171">
        <v>3</v>
      </c>
      <c r="O799" s="15">
        <v>1996</v>
      </c>
      <c r="P799" s="15" t="s">
        <v>37</v>
      </c>
      <c r="Q799" s="15"/>
      <c r="R799" s="15">
        <v>108</v>
      </c>
      <c r="S799" s="15">
        <v>108</v>
      </c>
      <c r="T799" s="15" t="s">
        <v>42</v>
      </c>
      <c r="U799" s="15"/>
    </row>
    <row r="800" ht="64" customHeight="1" spans="1:21">
      <c r="A800" s="15">
        <v>84</v>
      </c>
      <c r="B800" s="171" t="s">
        <v>1735</v>
      </c>
      <c r="C800" s="15"/>
      <c r="D800" s="15" t="s">
        <v>1722</v>
      </c>
      <c r="E800" s="171" t="s">
        <v>1730</v>
      </c>
      <c r="F800" s="171">
        <v>8</v>
      </c>
      <c r="G800" s="15">
        <v>0</v>
      </c>
      <c r="H800" s="171">
        <v>8</v>
      </c>
      <c r="I800" s="171">
        <v>1</v>
      </c>
      <c r="J800" s="171">
        <v>1</v>
      </c>
      <c r="K800" s="171">
        <v>0.1</v>
      </c>
      <c r="L800" s="171">
        <v>0.1</v>
      </c>
      <c r="M800" s="171">
        <v>1</v>
      </c>
      <c r="N800" s="171">
        <v>1</v>
      </c>
      <c r="O800" s="15">
        <v>1989</v>
      </c>
      <c r="P800" s="15" t="s">
        <v>37</v>
      </c>
      <c r="Q800" s="15"/>
      <c r="R800" s="15">
        <v>40</v>
      </c>
      <c r="S800" s="15">
        <v>40</v>
      </c>
      <c r="T800" s="15" t="s">
        <v>42</v>
      </c>
      <c r="U800" s="15"/>
    </row>
    <row r="801" ht="64" customHeight="1" spans="1:21">
      <c r="A801" s="15">
        <v>85</v>
      </c>
      <c r="B801" s="171" t="s">
        <v>104</v>
      </c>
      <c r="C801" s="15"/>
      <c r="D801" s="15" t="s">
        <v>1722</v>
      </c>
      <c r="E801" s="171" t="s">
        <v>1736</v>
      </c>
      <c r="F801" s="171">
        <v>38</v>
      </c>
      <c r="G801" s="15">
        <v>0</v>
      </c>
      <c r="H801" s="171">
        <v>38</v>
      </c>
      <c r="I801" s="171">
        <v>3</v>
      </c>
      <c r="J801" s="171">
        <v>3</v>
      </c>
      <c r="K801" s="171">
        <v>0.27</v>
      </c>
      <c r="L801" s="171">
        <v>0.27</v>
      </c>
      <c r="M801" s="171">
        <v>4</v>
      </c>
      <c r="N801" s="171">
        <v>4</v>
      </c>
      <c r="O801" s="15">
        <v>1998</v>
      </c>
      <c r="P801" s="15" t="s">
        <v>37</v>
      </c>
      <c r="Q801" s="15"/>
      <c r="R801" s="15">
        <v>108</v>
      </c>
      <c r="S801" s="15">
        <v>108</v>
      </c>
      <c r="T801" s="15" t="s">
        <v>42</v>
      </c>
      <c r="U801" s="15"/>
    </row>
    <row r="802" ht="64" customHeight="1" spans="1:21">
      <c r="A802" s="15">
        <v>86</v>
      </c>
      <c r="B802" s="171" t="s">
        <v>1737</v>
      </c>
      <c r="C802" s="15"/>
      <c r="D802" s="15" t="s">
        <v>1722</v>
      </c>
      <c r="E802" s="171" t="s">
        <v>1736</v>
      </c>
      <c r="F802" s="171">
        <v>104</v>
      </c>
      <c r="G802" s="15">
        <v>0</v>
      </c>
      <c r="H802" s="171">
        <v>104</v>
      </c>
      <c r="I802" s="171">
        <v>2</v>
      </c>
      <c r="J802" s="171">
        <v>2</v>
      </c>
      <c r="K802" s="171">
        <v>0.85</v>
      </c>
      <c r="L802" s="171">
        <v>0.85</v>
      </c>
      <c r="M802" s="171">
        <v>9</v>
      </c>
      <c r="N802" s="171">
        <v>9</v>
      </c>
      <c r="O802" s="15">
        <v>1997</v>
      </c>
      <c r="P802" s="15" t="s">
        <v>61</v>
      </c>
      <c r="Q802" s="15"/>
      <c r="R802" s="15">
        <v>340</v>
      </c>
      <c r="S802" s="15">
        <v>340</v>
      </c>
      <c r="T802" s="15" t="s">
        <v>42</v>
      </c>
      <c r="U802" s="15"/>
    </row>
    <row r="803" ht="64" customHeight="1" spans="1:21">
      <c r="A803" s="15">
        <v>87</v>
      </c>
      <c r="B803" s="171" t="s">
        <v>1738</v>
      </c>
      <c r="C803" s="15"/>
      <c r="D803" s="15" t="s">
        <v>1722</v>
      </c>
      <c r="E803" s="171" t="s">
        <v>1736</v>
      </c>
      <c r="F803" s="171">
        <v>185</v>
      </c>
      <c r="G803" s="15">
        <v>0</v>
      </c>
      <c r="H803" s="171">
        <v>185</v>
      </c>
      <c r="I803" s="171">
        <v>14</v>
      </c>
      <c r="J803" s="171">
        <v>14</v>
      </c>
      <c r="K803" s="171">
        <v>1.57</v>
      </c>
      <c r="L803" s="171">
        <v>1.57</v>
      </c>
      <c r="M803" s="171">
        <v>17</v>
      </c>
      <c r="N803" s="171">
        <v>17</v>
      </c>
      <c r="O803" s="15">
        <v>1997</v>
      </c>
      <c r="P803" s="15" t="s">
        <v>61</v>
      </c>
      <c r="Q803" s="15"/>
      <c r="R803" s="15">
        <v>628</v>
      </c>
      <c r="S803" s="15">
        <v>628</v>
      </c>
      <c r="T803" s="15" t="s">
        <v>42</v>
      </c>
      <c r="U803" s="15"/>
    </row>
    <row r="804" ht="64" customHeight="1" spans="1:21">
      <c r="A804" s="15">
        <v>88</v>
      </c>
      <c r="B804" s="171" t="s">
        <v>1739</v>
      </c>
      <c r="C804" s="15"/>
      <c r="D804" s="15" t="s">
        <v>1722</v>
      </c>
      <c r="E804" s="171" t="s">
        <v>1740</v>
      </c>
      <c r="F804" s="171">
        <v>33</v>
      </c>
      <c r="G804" s="15">
        <v>0</v>
      </c>
      <c r="H804" s="171">
        <v>33</v>
      </c>
      <c r="I804" s="171">
        <v>1</v>
      </c>
      <c r="J804" s="171">
        <v>1</v>
      </c>
      <c r="K804" s="171">
        <v>0.3</v>
      </c>
      <c r="L804" s="171">
        <v>0.3</v>
      </c>
      <c r="M804" s="171">
        <v>3</v>
      </c>
      <c r="N804" s="171">
        <v>3</v>
      </c>
      <c r="O804" s="15">
        <v>1996</v>
      </c>
      <c r="P804" s="15" t="s">
        <v>61</v>
      </c>
      <c r="Q804" s="15"/>
      <c r="R804" s="15">
        <v>120</v>
      </c>
      <c r="S804" s="15">
        <v>120</v>
      </c>
      <c r="T804" s="15" t="s">
        <v>42</v>
      </c>
      <c r="U804" s="15"/>
    </row>
    <row r="805" ht="64" customHeight="1" spans="1:21">
      <c r="A805" s="15">
        <v>89</v>
      </c>
      <c r="B805" s="171" t="s">
        <v>1741</v>
      </c>
      <c r="C805" s="15"/>
      <c r="D805" s="15" t="s">
        <v>1722</v>
      </c>
      <c r="E805" s="171" t="s">
        <v>1742</v>
      </c>
      <c r="F805" s="171">
        <v>182</v>
      </c>
      <c r="G805" s="15">
        <v>0</v>
      </c>
      <c r="H805" s="171">
        <v>182</v>
      </c>
      <c r="I805" s="171">
        <v>7</v>
      </c>
      <c r="J805" s="171">
        <v>7</v>
      </c>
      <c r="K805" s="171">
        <v>1.87</v>
      </c>
      <c r="L805" s="171">
        <v>1.87</v>
      </c>
      <c r="M805" s="171">
        <v>18</v>
      </c>
      <c r="N805" s="171">
        <v>18</v>
      </c>
      <c r="O805" s="15">
        <v>1995</v>
      </c>
      <c r="P805" s="15" t="s">
        <v>61</v>
      </c>
      <c r="Q805" s="15"/>
      <c r="R805" s="15">
        <v>748</v>
      </c>
      <c r="S805" s="15">
        <v>748</v>
      </c>
      <c r="T805" s="15" t="s">
        <v>42</v>
      </c>
      <c r="U805" s="15"/>
    </row>
    <row r="806" ht="64" customHeight="1" spans="1:21">
      <c r="A806" s="15">
        <v>90</v>
      </c>
      <c r="B806" s="171" t="s">
        <v>1743</v>
      </c>
      <c r="C806" s="15"/>
      <c r="D806" s="15" t="s">
        <v>1722</v>
      </c>
      <c r="E806" s="171" t="s">
        <v>1742</v>
      </c>
      <c r="F806" s="171">
        <v>473</v>
      </c>
      <c r="G806" s="15">
        <v>0</v>
      </c>
      <c r="H806" s="171">
        <v>473</v>
      </c>
      <c r="I806" s="171">
        <v>9</v>
      </c>
      <c r="J806" s="171">
        <v>9</v>
      </c>
      <c r="K806" s="171">
        <v>4.76</v>
      </c>
      <c r="L806" s="171">
        <v>4.76</v>
      </c>
      <c r="M806" s="171">
        <v>35</v>
      </c>
      <c r="N806" s="171">
        <v>35</v>
      </c>
      <c r="O806" s="15">
        <v>2001</v>
      </c>
      <c r="P806" s="15" t="s">
        <v>61</v>
      </c>
      <c r="Q806" s="15"/>
      <c r="R806" s="15">
        <v>1904</v>
      </c>
      <c r="S806" s="15">
        <v>1904</v>
      </c>
      <c r="T806" s="15" t="s">
        <v>42</v>
      </c>
      <c r="U806" s="15"/>
    </row>
    <row r="807" ht="64" customHeight="1" spans="1:21">
      <c r="A807" s="15">
        <v>91</v>
      </c>
      <c r="B807" s="171" t="s">
        <v>1744</v>
      </c>
      <c r="C807" s="15"/>
      <c r="D807" s="15" t="s">
        <v>1722</v>
      </c>
      <c r="E807" s="171" t="s">
        <v>1742</v>
      </c>
      <c r="F807" s="171">
        <v>631</v>
      </c>
      <c r="G807" s="15">
        <v>0</v>
      </c>
      <c r="H807" s="171">
        <v>631</v>
      </c>
      <c r="I807" s="171">
        <v>14</v>
      </c>
      <c r="J807" s="171">
        <v>14</v>
      </c>
      <c r="K807" s="171">
        <v>6.82</v>
      </c>
      <c r="L807" s="171">
        <v>6.82</v>
      </c>
      <c r="M807" s="171">
        <v>30</v>
      </c>
      <c r="N807" s="171">
        <v>30</v>
      </c>
      <c r="O807" s="15">
        <v>2001</v>
      </c>
      <c r="P807" s="15" t="s">
        <v>61</v>
      </c>
      <c r="Q807" s="15"/>
      <c r="R807" s="15">
        <v>2728</v>
      </c>
      <c r="S807" s="15">
        <v>2728</v>
      </c>
      <c r="T807" s="15" t="s">
        <v>42</v>
      </c>
      <c r="U807" s="15"/>
    </row>
    <row r="808" ht="64" customHeight="1" spans="1:21">
      <c r="A808" s="15">
        <v>92</v>
      </c>
      <c r="B808" s="171" t="s">
        <v>1745</v>
      </c>
      <c r="C808" s="15"/>
      <c r="D808" s="15" t="s">
        <v>1722</v>
      </c>
      <c r="E808" s="171" t="s">
        <v>1742</v>
      </c>
      <c r="F808" s="171">
        <v>96</v>
      </c>
      <c r="G808" s="15">
        <v>0</v>
      </c>
      <c r="H808" s="171">
        <v>96</v>
      </c>
      <c r="I808" s="171">
        <v>2</v>
      </c>
      <c r="J808" s="171">
        <v>2</v>
      </c>
      <c r="K808" s="171">
        <v>0.63</v>
      </c>
      <c r="L808" s="171">
        <v>0.63</v>
      </c>
      <c r="M808" s="171">
        <v>10</v>
      </c>
      <c r="N808" s="171">
        <v>10</v>
      </c>
      <c r="O808" s="15">
        <v>2000</v>
      </c>
      <c r="P808" s="15" t="s">
        <v>37</v>
      </c>
      <c r="Q808" s="15"/>
      <c r="R808" s="15">
        <v>252</v>
      </c>
      <c r="S808" s="15">
        <v>252</v>
      </c>
      <c r="T808" s="15" t="s">
        <v>42</v>
      </c>
      <c r="U808" s="15"/>
    </row>
    <row r="809" ht="64" customHeight="1" spans="1:21">
      <c r="A809" s="15">
        <v>93</v>
      </c>
      <c r="B809" s="171" t="s">
        <v>1746</v>
      </c>
      <c r="C809" s="15"/>
      <c r="D809" s="15" t="s">
        <v>1722</v>
      </c>
      <c r="E809" s="171" t="s">
        <v>1747</v>
      </c>
      <c r="F809" s="171">
        <v>82</v>
      </c>
      <c r="G809" s="15">
        <v>0</v>
      </c>
      <c r="H809" s="171">
        <v>82</v>
      </c>
      <c r="I809" s="171">
        <v>2</v>
      </c>
      <c r="J809" s="171">
        <v>2</v>
      </c>
      <c r="K809" s="171">
        <v>0.75</v>
      </c>
      <c r="L809" s="171">
        <v>0.75</v>
      </c>
      <c r="M809" s="171">
        <v>7</v>
      </c>
      <c r="N809" s="171">
        <v>7</v>
      </c>
      <c r="O809" s="15">
        <v>1999</v>
      </c>
      <c r="P809" s="15" t="s">
        <v>61</v>
      </c>
      <c r="Q809" s="15"/>
      <c r="R809" s="15">
        <v>300</v>
      </c>
      <c r="S809" s="15">
        <v>300</v>
      </c>
      <c r="T809" s="15" t="s">
        <v>42</v>
      </c>
      <c r="U809" s="15"/>
    </row>
    <row r="810" ht="64" customHeight="1" spans="1:21">
      <c r="A810" s="15">
        <v>94</v>
      </c>
      <c r="B810" s="171" t="s">
        <v>1748</v>
      </c>
      <c r="C810" s="15"/>
      <c r="D810" s="15" t="s">
        <v>1722</v>
      </c>
      <c r="E810" s="171" t="s">
        <v>1747</v>
      </c>
      <c r="F810" s="171">
        <v>126</v>
      </c>
      <c r="G810" s="15">
        <v>0</v>
      </c>
      <c r="H810" s="171">
        <v>126</v>
      </c>
      <c r="I810" s="171">
        <v>4</v>
      </c>
      <c r="J810" s="171">
        <v>4</v>
      </c>
      <c r="K810" s="171">
        <v>0.96</v>
      </c>
      <c r="L810" s="171">
        <v>0.96</v>
      </c>
      <c r="M810" s="171">
        <v>11</v>
      </c>
      <c r="N810" s="171">
        <v>11</v>
      </c>
      <c r="O810" s="15">
        <v>1998</v>
      </c>
      <c r="P810" s="15" t="s">
        <v>61</v>
      </c>
      <c r="Q810" s="15"/>
      <c r="R810" s="15">
        <v>384</v>
      </c>
      <c r="S810" s="15">
        <v>384</v>
      </c>
      <c r="T810" s="15" t="s">
        <v>42</v>
      </c>
      <c r="U810" s="15"/>
    </row>
    <row r="811" ht="64" customHeight="1" spans="1:21">
      <c r="A811" s="15">
        <v>95</v>
      </c>
      <c r="B811" s="171" t="s">
        <v>1131</v>
      </c>
      <c r="C811" s="15"/>
      <c r="D811" s="15" t="s">
        <v>1722</v>
      </c>
      <c r="E811" s="171" t="s">
        <v>1747</v>
      </c>
      <c r="F811" s="171">
        <v>35</v>
      </c>
      <c r="G811" s="15">
        <v>0</v>
      </c>
      <c r="H811" s="171">
        <v>35</v>
      </c>
      <c r="I811" s="171">
        <v>4</v>
      </c>
      <c r="J811" s="171">
        <v>4</v>
      </c>
      <c r="K811" s="171">
        <v>0.72</v>
      </c>
      <c r="L811" s="171">
        <v>0.72</v>
      </c>
      <c r="M811" s="171">
        <v>4</v>
      </c>
      <c r="N811" s="171">
        <v>4</v>
      </c>
      <c r="O811" s="15">
        <v>1999</v>
      </c>
      <c r="P811" s="15" t="s">
        <v>37</v>
      </c>
      <c r="Q811" s="15"/>
      <c r="R811" s="15">
        <v>288</v>
      </c>
      <c r="S811" s="15">
        <v>288</v>
      </c>
      <c r="T811" s="15" t="s">
        <v>42</v>
      </c>
      <c r="U811" s="15"/>
    </row>
    <row r="812" ht="64" customHeight="1" spans="1:21">
      <c r="A812" s="15">
        <v>96</v>
      </c>
      <c r="B812" s="171" t="s">
        <v>1749</v>
      </c>
      <c r="C812" s="15"/>
      <c r="D812" s="15" t="s">
        <v>1722</v>
      </c>
      <c r="E812" s="171" t="s">
        <v>1750</v>
      </c>
      <c r="F812" s="171">
        <v>665</v>
      </c>
      <c r="G812" s="15">
        <v>0</v>
      </c>
      <c r="H812" s="171">
        <v>665</v>
      </c>
      <c r="I812" s="171">
        <v>28</v>
      </c>
      <c r="J812" s="171">
        <v>28</v>
      </c>
      <c r="K812" s="171">
        <v>7.5</v>
      </c>
      <c r="L812" s="171">
        <v>7.5</v>
      </c>
      <c r="M812" s="171">
        <v>73</v>
      </c>
      <c r="N812" s="171">
        <v>73</v>
      </c>
      <c r="O812" s="15">
        <v>2000</v>
      </c>
      <c r="P812" s="15" t="s">
        <v>61</v>
      </c>
      <c r="Q812" s="15"/>
      <c r="R812" s="15">
        <v>3000</v>
      </c>
      <c r="S812" s="15">
        <v>3000</v>
      </c>
      <c r="T812" s="15" t="s">
        <v>42</v>
      </c>
      <c r="U812" s="15"/>
    </row>
    <row r="813" ht="64" customHeight="1" spans="1:21">
      <c r="A813" s="15">
        <v>97</v>
      </c>
      <c r="B813" s="171" t="s">
        <v>1751</v>
      </c>
      <c r="C813" s="15"/>
      <c r="D813" s="15" t="s">
        <v>1722</v>
      </c>
      <c r="E813" s="171" t="s">
        <v>1750</v>
      </c>
      <c r="F813" s="171">
        <v>270</v>
      </c>
      <c r="G813" s="15">
        <v>0</v>
      </c>
      <c r="H813" s="171">
        <v>270</v>
      </c>
      <c r="I813" s="171">
        <v>12</v>
      </c>
      <c r="J813" s="171">
        <v>12</v>
      </c>
      <c r="K813" s="171">
        <v>3.26</v>
      </c>
      <c r="L813" s="171">
        <v>3.26</v>
      </c>
      <c r="M813" s="171">
        <v>26</v>
      </c>
      <c r="N813" s="171">
        <v>26</v>
      </c>
      <c r="O813" s="15">
        <v>2000</v>
      </c>
      <c r="P813" s="15" t="s">
        <v>61</v>
      </c>
      <c r="Q813" s="15"/>
      <c r="R813" s="15">
        <v>1304</v>
      </c>
      <c r="S813" s="15">
        <v>1304</v>
      </c>
      <c r="T813" s="15" t="s">
        <v>42</v>
      </c>
      <c r="U813" s="15"/>
    </row>
    <row r="814" ht="64" customHeight="1" spans="1:21">
      <c r="A814" s="15">
        <v>98</v>
      </c>
      <c r="B814" s="172" t="s">
        <v>215</v>
      </c>
      <c r="C814" s="15"/>
      <c r="D814" s="15" t="s">
        <v>1722</v>
      </c>
      <c r="E814" s="172" t="s">
        <v>1750</v>
      </c>
      <c r="F814" s="171">
        <v>30</v>
      </c>
      <c r="G814" s="15">
        <v>0</v>
      </c>
      <c r="H814" s="171">
        <v>30</v>
      </c>
      <c r="I814" s="171">
        <v>6</v>
      </c>
      <c r="J814" s="171">
        <v>6</v>
      </c>
      <c r="K814" s="171">
        <v>0.3</v>
      </c>
      <c r="L814" s="171">
        <v>0.3</v>
      </c>
      <c r="M814" s="171">
        <v>3</v>
      </c>
      <c r="N814" s="171">
        <v>3</v>
      </c>
      <c r="O814" s="15">
        <v>1999</v>
      </c>
      <c r="P814" s="15" t="s">
        <v>37</v>
      </c>
      <c r="Q814" s="15"/>
      <c r="R814" s="15">
        <v>120</v>
      </c>
      <c r="S814" s="15">
        <v>120</v>
      </c>
      <c r="T814" s="15" t="s">
        <v>42</v>
      </c>
      <c r="U814" s="15"/>
    </row>
    <row r="815" ht="64" customHeight="1" spans="1:21">
      <c r="A815" s="15">
        <v>99</v>
      </c>
      <c r="B815" s="172" t="s">
        <v>75</v>
      </c>
      <c r="C815" s="15"/>
      <c r="D815" s="15" t="s">
        <v>1722</v>
      </c>
      <c r="E815" s="172" t="s">
        <v>1750</v>
      </c>
      <c r="F815" s="171">
        <v>20</v>
      </c>
      <c r="G815" s="15">
        <v>0</v>
      </c>
      <c r="H815" s="171">
        <v>20</v>
      </c>
      <c r="I815" s="171">
        <v>1</v>
      </c>
      <c r="J815" s="171">
        <v>1</v>
      </c>
      <c r="K815" s="171">
        <v>0.2</v>
      </c>
      <c r="L815" s="171">
        <v>0.2</v>
      </c>
      <c r="M815" s="171">
        <v>2</v>
      </c>
      <c r="N815" s="171">
        <v>2</v>
      </c>
      <c r="O815" s="15">
        <v>1996</v>
      </c>
      <c r="P815" s="15" t="s">
        <v>37</v>
      </c>
      <c r="Q815" s="15"/>
      <c r="R815" s="15">
        <v>80</v>
      </c>
      <c r="S815" s="15">
        <v>80</v>
      </c>
      <c r="T815" s="15" t="s">
        <v>42</v>
      </c>
      <c r="U815" s="15"/>
    </row>
    <row r="816" ht="64" customHeight="1" spans="1:21">
      <c r="A816" s="15">
        <v>100</v>
      </c>
      <c r="B816" s="172" t="s">
        <v>1752</v>
      </c>
      <c r="C816" s="15"/>
      <c r="D816" s="15" t="s">
        <v>1722</v>
      </c>
      <c r="E816" s="172" t="s">
        <v>1750</v>
      </c>
      <c r="F816" s="171">
        <v>12</v>
      </c>
      <c r="G816" s="15">
        <v>0</v>
      </c>
      <c r="H816" s="171">
        <v>12</v>
      </c>
      <c r="I816" s="171">
        <v>1</v>
      </c>
      <c r="J816" s="171">
        <v>1</v>
      </c>
      <c r="K816" s="171">
        <v>0.15</v>
      </c>
      <c r="L816" s="171">
        <v>0.15</v>
      </c>
      <c r="M816" s="171">
        <v>1</v>
      </c>
      <c r="N816" s="171">
        <v>1</v>
      </c>
      <c r="O816" s="15">
        <v>1994</v>
      </c>
      <c r="P816" s="15" t="s">
        <v>37</v>
      </c>
      <c r="Q816" s="15"/>
      <c r="R816" s="15">
        <v>60</v>
      </c>
      <c r="S816" s="15">
        <v>60</v>
      </c>
      <c r="T816" s="15" t="s">
        <v>42</v>
      </c>
      <c r="U816" s="15"/>
    </row>
    <row r="817" ht="64" customHeight="1" spans="1:21">
      <c r="A817" s="15">
        <v>101</v>
      </c>
      <c r="B817" s="172" t="s">
        <v>1753</v>
      </c>
      <c r="C817" s="15"/>
      <c r="D817" s="15" t="s">
        <v>1722</v>
      </c>
      <c r="E817" s="172" t="s">
        <v>1750</v>
      </c>
      <c r="F817" s="171">
        <v>70</v>
      </c>
      <c r="G817" s="15">
        <v>0</v>
      </c>
      <c r="H817" s="171">
        <v>70</v>
      </c>
      <c r="I817" s="171">
        <v>2</v>
      </c>
      <c r="J817" s="171">
        <v>2</v>
      </c>
      <c r="K817" s="171">
        <v>0.6</v>
      </c>
      <c r="L817" s="171">
        <v>0.6</v>
      </c>
      <c r="M817" s="171">
        <v>9</v>
      </c>
      <c r="N817" s="171">
        <v>9</v>
      </c>
      <c r="O817" s="15">
        <v>1995</v>
      </c>
      <c r="P817" s="15" t="s">
        <v>61</v>
      </c>
      <c r="Q817" s="15"/>
      <c r="R817" s="15">
        <v>240</v>
      </c>
      <c r="S817" s="15">
        <v>240</v>
      </c>
      <c r="T817" s="15" t="s">
        <v>42</v>
      </c>
      <c r="U817" s="15"/>
    </row>
    <row r="818" ht="64" customHeight="1" spans="1:21">
      <c r="A818" s="15">
        <v>102</v>
      </c>
      <c r="B818" s="172" t="s">
        <v>1110</v>
      </c>
      <c r="C818" s="15"/>
      <c r="D818" s="15" t="s">
        <v>1722</v>
      </c>
      <c r="E818" s="172" t="s">
        <v>1750</v>
      </c>
      <c r="F818" s="171">
        <v>40</v>
      </c>
      <c r="G818" s="15">
        <v>0</v>
      </c>
      <c r="H818" s="171">
        <v>40</v>
      </c>
      <c r="I818" s="171">
        <v>4</v>
      </c>
      <c r="J818" s="171">
        <v>4</v>
      </c>
      <c r="K818" s="171">
        <v>0.4</v>
      </c>
      <c r="L818" s="171">
        <v>0.4</v>
      </c>
      <c r="M818" s="171">
        <v>4</v>
      </c>
      <c r="N818" s="171">
        <v>4</v>
      </c>
      <c r="O818" s="15">
        <v>1997</v>
      </c>
      <c r="P818" s="15" t="s">
        <v>37</v>
      </c>
      <c r="Q818" s="15"/>
      <c r="R818" s="15">
        <v>160</v>
      </c>
      <c r="S818" s="15">
        <v>160</v>
      </c>
      <c r="T818" s="15" t="s">
        <v>42</v>
      </c>
      <c r="U818" s="15"/>
    </row>
    <row r="819" ht="64" customHeight="1" spans="1:21">
      <c r="A819" s="15">
        <v>103</v>
      </c>
      <c r="B819" s="172" t="s">
        <v>1754</v>
      </c>
      <c r="C819" s="15"/>
      <c r="D819" s="15" t="s">
        <v>1722</v>
      </c>
      <c r="E819" s="172" t="s">
        <v>1750</v>
      </c>
      <c r="F819" s="171">
        <v>152</v>
      </c>
      <c r="G819" s="15">
        <v>0</v>
      </c>
      <c r="H819" s="171">
        <v>152</v>
      </c>
      <c r="I819" s="171">
        <v>4</v>
      </c>
      <c r="J819" s="171">
        <v>4</v>
      </c>
      <c r="K819" s="171">
        <v>1.5</v>
      </c>
      <c r="L819" s="171">
        <v>1.5</v>
      </c>
      <c r="M819" s="171">
        <v>15</v>
      </c>
      <c r="N819" s="171">
        <v>15</v>
      </c>
      <c r="O819" s="15">
        <v>1999</v>
      </c>
      <c r="P819" s="15" t="s">
        <v>61</v>
      </c>
      <c r="Q819" s="15"/>
      <c r="R819" s="15">
        <v>600</v>
      </c>
      <c r="S819" s="15">
        <v>600</v>
      </c>
      <c r="T819" s="15" t="s">
        <v>42</v>
      </c>
      <c r="U819" s="15"/>
    </row>
    <row r="820" ht="64" customHeight="1" spans="1:21">
      <c r="A820" s="15">
        <v>104</v>
      </c>
      <c r="B820" s="172" t="s">
        <v>1755</v>
      </c>
      <c r="C820" s="15"/>
      <c r="D820" s="15" t="s">
        <v>1722</v>
      </c>
      <c r="E820" s="172" t="s">
        <v>1750</v>
      </c>
      <c r="F820" s="171">
        <v>295</v>
      </c>
      <c r="G820" s="15">
        <v>0</v>
      </c>
      <c r="H820" s="171">
        <v>295</v>
      </c>
      <c r="I820" s="171">
        <v>12</v>
      </c>
      <c r="J820" s="171">
        <v>12</v>
      </c>
      <c r="K820" s="171">
        <v>3.2</v>
      </c>
      <c r="L820" s="171">
        <v>3.2</v>
      </c>
      <c r="M820" s="171">
        <v>25</v>
      </c>
      <c r="N820" s="171">
        <v>25</v>
      </c>
      <c r="O820" s="15">
        <v>2000</v>
      </c>
      <c r="P820" s="15" t="s">
        <v>61</v>
      </c>
      <c r="Q820" s="15"/>
      <c r="R820" s="15">
        <v>1280</v>
      </c>
      <c r="S820" s="15">
        <v>1280</v>
      </c>
      <c r="T820" s="15" t="s">
        <v>42</v>
      </c>
      <c r="U820" s="15"/>
    </row>
    <row r="821" ht="45" customHeight="1" spans="1:21">
      <c r="A821" s="71" t="s">
        <v>241</v>
      </c>
      <c r="B821" s="71" t="s">
        <v>1756</v>
      </c>
      <c r="C821" s="71" t="s">
        <v>1757</v>
      </c>
      <c r="D821" s="71"/>
      <c r="E821" s="71"/>
      <c r="F821" s="71">
        <v>31760</v>
      </c>
      <c r="G821" s="71">
        <f>SUM(G717:G820)</f>
        <v>0</v>
      </c>
      <c r="H821" s="71">
        <v>31760</v>
      </c>
      <c r="I821" s="71">
        <v>1392</v>
      </c>
      <c r="J821" s="71">
        <v>1392</v>
      </c>
      <c r="K821" s="174">
        <v>300.6335</v>
      </c>
      <c r="L821" s="174">
        <v>300.6335</v>
      </c>
      <c r="M821" s="71">
        <v>3148</v>
      </c>
      <c r="N821" s="71">
        <v>3148</v>
      </c>
      <c r="O821" s="71"/>
      <c r="P821" s="71"/>
      <c r="Q821" s="71"/>
      <c r="R821" s="71">
        <v>111194.4</v>
      </c>
      <c r="S821" s="71">
        <v>111194.4</v>
      </c>
      <c r="T821" s="15"/>
      <c r="U821" s="15"/>
    </row>
    <row r="822" ht="45" customHeight="1" spans="1:21">
      <c r="A822" s="74" t="s">
        <v>1758</v>
      </c>
      <c r="B822" s="173"/>
      <c r="C822" s="173"/>
      <c r="D822" s="173"/>
      <c r="E822" s="173"/>
      <c r="F822" s="173"/>
      <c r="G822" s="173"/>
      <c r="H822" s="173"/>
      <c r="I822" s="173"/>
      <c r="J822" s="173"/>
      <c r="K822" s="173"/>
      <c r="L822" s="173"/>
      <c r="M822" s="173"/>
      <c r="N822" s="173"/>
      <c r="O822" s="173"/>
      <c r="P822" s="173"/>
      <c r="Q822" s="173"/>
      <c r="R822" s="173"/>
      <c r="S822" s="173"/>
      <c r="T822" s="173"/>
      <c r="U822" s="173"/>
    </row>
    <row r="823" ht="148" customHeight="1" spans="1:21">
      <c r="A823" s="14">
        <v>1</v>
      </c>
      <c r="B823" s="14" t="s">
        <v>1759</v>
      </c>
      <c r="C823" s="14" t="s">
        <v>1760</v>
      </c>
      <c r="D823" s="14" t="s">
        <v>1761</v>
      </c>
      <c r="E823" s="14" t="s">
        <v>1762</v>
      </c>
      <c r="F823" s="14">
        <v>36</v>
      </c>
      <c r="G823" s="14">
        <v>0</v>
      </c>
      <c r="H823" s="14">
        <v>36</v>
      </c>
      <c r="I823" s="14">
        <v>2</v>
      </c>
      <c r="J823" s="14">
        <v>2</v>
      </c>
      <c r="K823" s="14">
        <v>0.6</v>
      </c>
      <c r="L823" s="14">
        <v>0.6</v>
      </c>
      <c r="M823" s="14">
        <v>4</v>
      </c>
      <c r="N823" s="14">
        <v>4</v>
      </c>
      <c r="O823" s="14">
        <v>1990</v>
      </c>
      <c r="P823" s="14" t="s">
        <v>61</v>
      </c>
      <c r="Q823" s="14" t="s">
        <v>1763</v>
      </c>
      <c r="R823" s="19">
        <v>334.65</v>
      </c>
      <c r="S823" s="19">
        <v>334.65</v>
      </c>
      <c r="T823" s="14" t="s">
        <v>34</v>
      </c>
      <c r="U823" s="14"/>
    </row>
    <row r="824" ht="148" customHeight="1" spans="1:21">
      <c r="A824" s="14">
        <v>2</v>
      </c>
      <c r="B824" s="14" t="s">
        <v>1764</v>
      </c>
      <c r="C824" s="14" t="s">
        <v>1765</v>
      </c>
      <c r="D824" s="14" t="s">
        <v>1761</v>
      </c>
      <c r="E824" s="14" t="s">
        <v>1766</v>
      </c>
      <c r="F824" s="14">
        <v>86</v>
      </c>
      <c r="G824" s="14">
        <v>0</v>
      </c>
      <c r="H824" s="14">
        <v>86</v>
      </c>
      <c r="I824" s="14">
        <v>4</v>
      </c>
      <c r="J824" s="14">
        <v>4</v>
      </c>
      <c r="K824" s="14">
        <v>0.9</v>
      </c>
      <c r="L824" s="14">
        <v>0.9</v>
      </c>
      <c r="M824" s="14">
        <v>8</v>
      </c>
      <c r="N824" s="14">
        <v>8</v>
      </c>
      <c r="O824" s="14">
        <v>2002</v>
      </c>
      <c r="P824" s="14" t="s">
        <v>61</v>
      </c>
      <c r="Q824" s="14" t="s">
        <v>1763</v>
      </c>
      <c r="R824" s="19">
        <v>439.88</v>
      </c>
      <c r="S824" s="19">
        <v>439.88</v>
      </c>
      <c r="T824" s="14" t="s">
        <v>34</v>
      </c>
      <c r="U824" s="14"/>
    </row>
    <row r="825" ht="148" customHeight="1" spans="1:21">
      <c r="A825" s="14">
        <v>3</v>
      </c>
      <c r="B825" s="14" t="s">
        <v>1767</v>
      </c>
      <c r="C825" s="14" t="s">
        <v>1768</v>
      </c>
      <c r="D825" s="14" t="s">
        <v>1761</v>
      </c>
      <c r="E825" s="14" t="s">
        <v>1769</v>
      </c>
      <c r="F825" s="14">
        <v>410</v>
      </c>
      <c r="G825" s="14">
        <v>0</v>
      </c>
      <c r="H825" s="14">
        <v>410</v>
      </c>
      <c r="I825" s="14">
        <v>22</v>
      </c>
      <c r="J825" s="14">
        <v>22</v>
      </c>
      <c r="K825" s="14">
        <v>4.22</v>
      </c>
      <c r="L825" s="14">
        <v>4.22</v>
      </c>
      <c r="M825" s="14">
        <v>44</v>
      </c>
      <c r="N825" s="14">
        <v>44</v>
      </c>
      <c r="O825" s="14">
        <v>1997</v>
      </c>
      <c r="P825" s="14" t="s">
        <v>37</v>
      </c>
      <c r="Q825" s="14" t="s">
        <v>1763</v>
      </c>
      <c r="R825" s="19">
        <v>1480.17</v>
      </c>
      <c r="S825" s="19">
        <v>1480.17</v>
      </c>
      <c r="T825" s="14" t="s">
        <v>34</v>
      </c>
      <c r="U825" s="14"/>
    </row>
    <row r="826" ht="148" customHeight="1" spans="1:21">
      <c r="A826" s="14">
        <v>4</v>
      </c>
      <c r="B826" s="14" t="s">
        <v>1770</v>
      </c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 t="s">
        <v>1763</v>
      </c>
      <c r="R826" s="19"/>
      <c r="S826" s="19"/>
      <c r="T826" s="14"/>
      <c r="U826" s="14"/>
    </row>
    <row r="827" ht="148" customHeight="1" spans="1:21">
      <c r="A827" s="14">
        <v>5</v>
      </c>
      <c r="B827" s="14" t="s">
        <v>1771</v>
      </c>
      <c r="C827" s="14" t="s">
        <v>1772</v>
      </c>
      <c r="D827" s="14" t="s">
        <v>1761</v>
      </c>
      <c r="E827" s="14" t="s">
        <v>1773</v>
      </c>
      <c r="F827" s="14">
        <v>142</v>
      </c>
      <c r="G827" s="14">
        <v>0</v>
      </c>
      <c r="H827" s="14">
        <v>142</v>
      </c>
      <c r="I827" s="14">
        <v>6</v>
      </c>
      <c r="J827" s="14">
        <v>6</v>
      </c>
      <c r="K827" s="14">
        <v>1.6</v>
      </c>
      <c r="L827" s="14">
        <v>1.6</v>
      </c>
      <c r="M827" s="14">
        <v>12</v>
      </c>
      <c r="N827" s="14">
        <v>12</v>
      </c>
      <c r="O827" s="14">
        <v>1995</v>
      </c>
      <c r="P827" s="14" t="s">
        <v>37</v>
      </c>
      <c r="Q827" s="14" t="s">
        <v>1763</v>
      </c>
      <c r="R827" s="19">
        <v>658.26</v>
      </c>
      <c r="S827" s="19">
        <v>658.26</v>
      </c>
      <c r="T827" s="14" t="s">
        <v>34</v>
      </c>
      <c r="U827" s="14"/>
    </row>
    <row r="828" ht="148" customHeight="1" spans="1:21">
      <c r="A828" s="14">
        <v>6</v>
      </c>
      <c r="B828" s="14" t="s">
        <v>1774</v>
      </c>
      <c r="C828" s="14" t="s">
        <v>1775</v>
      </c>
      <c r="D828" s="14" t="s">
        <v>1761</v>
      </c>
      <c r="E828" s="14" t="s">
        <v>1776</v>
      </c>
      <c r="F828" s="14">
        <v>156</v>
      </c>
      <c r="G828" s="14">
        <v>0</v>
      </c>
      <c r="H828" s="14">
        <v>156</v>
      </c>
      <c r="I828" s="14">
        <v>6</v>
      </c>
      <c r="J828" s="14">
        <v>6</v>
      </c>
      <c r="K828" s="14">
        <v>1.03</v>
      </c>
      <c r="L828" s="14">
        <v>1.03</v>
      </c>
      <c r="M828" s="14">
        <v>18</v>
      </c>
      <c r="N828" s="14">
        <v>18</v>
      </c>
      <c r="O828" s="14">
        <v>1999</v>
      </c>
      <c r="P828" s="14" t="s">
        <v>37</v>
      </c>
      <c r="Q828" s="14" t="s">
        <v>1763</v>
      </c>
      <c r="R828" s="19">
        <v>497.49</v>
      </c>
      <c r="S828" s="19">
        <v>497.49</v>
      </c>
      <c r="T828" s="14" t="s">
        <v>34</v>
      </c>
      <c r="U828" s="14"/>
    </row>
    <row r="829" ht="148" customHeight="1" spans="1:21">
      <c r="A829" s="14">
        <v>7</v>
      </c>
      <c r="B829" s="14" t="s">
        <v>1777</v>
      </c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 t="s">
        <v>1763</v>
      </c>
      <c r="R829" s="19"/>
      <c r="S829" s="19"/>
      <c r="T829" s="14"/>
      <c r="U829" s="14"/>
    </row>
    <row r="830" ht="148" customHeight="1" spans="1:21">
      <c r="A830" s="14">
        <v>8</v>
      </c>
      <c r="B830" s="14" t="s">
        <v>1778</v>
      </c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 t="s">
        <v>1763</v>
      </c>
      <c r="R830" s="19"/>
      <c r="S830" s="19"/>
      <c r="T830" s="14"/>
      <c r="U830" s="14"/>
    </row>
    <row r="831" ht="148" customHeight="1" spans="1:21">
      <c r="A831" s="14">
        <v>9</v>
      </c>
      <c r="B831" s="14" t="s">
        <v>1779</v>
      </c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 t="s">
        <v>1763</v>
      </c>
      <c r="R831" s="19"/>
      <c r="S831" s="19"/>
      <c r="T831" s="14"/>
      <c r="U831" s="14"/>
    </row>
    <row r="832" ht="148" customHeight="1" spans="1:21">
      <c r="A832" s="14">
        <v>10</v>
      </c>
      <c r="B832" s="14" t="s">
        <v>1780</v>
      </c>
      <c r="C832" s="14" t="s">
        <v>1781</v>
      </c>
      <c r="D832" s="14" t="s">
        <v>1761</v>
      </c>
      <c r="E832" s="14" t="s">
        <v>1773</v>
      </c>
      <c r="F832" s="14">
        <v>728</v>
      </c>
      <c r="G832" s="14">
        <v>0</v>
      </c>
      <c r="H832" s="14">
        <v>728</v>
      </c>
      <c r="I832" s="14">
        <v>23</v>
      </c>
      <c r="J832" s="14">
        <v>23</v>
      </c>
      <c r="K832" s="14">
        <v>8.74</v>
      </c>
      <c r="L832" s="14">
        <v>8.74</v>
      </c>
      <c r="M832" s="14">
        <v>23</v>
      </c>
      <c r="N832" s="14">
        <v>23</v>
      </c>
      <c r="O832" s="14">
        <v>2000</v>
      </c>
      <c r="P832" s="14" t="s">
        <v>37</v>
      </c>
      <c r="Q832" s="14" t="s">
        <v>1763</v>
      </c>
      <c r="R832" s="19">
        <v>1055.35</v>
      </c>
      <c r="S832" s="19">
        <v>1055.35</v>
      </c>
      <c r="T832" s="14" t="s">
        <v>34</v>
      </c>
      <c r="U832" s="14"/>
    </row>
    <row r="833" ht="148" customHeight="1" spans="1:21">
      <c r="A833" s="14">
        <v>11</v>
      </c>
      <c r="B833" s="14" t="s">
        <v>1782</v>
      </c>
      <c r="C833" s="14" t="s">
        <v>1783</v>
      </c>
      <c r="D833" s="14" t="s">
        <v>1761</v>
      </c>
      <c r="E833" s="14" t="s">
        <v>1776</v>
      </c>
      <c r="F833" s="14">
        <v>72</v>
      </c>
      <c r="G833" s="14">
        <v>0</v>
      </c>
      <c r="H833" s="14">
        <v>72</v>
      </c>
      <c r="I833" s="14">
        <v>3</v>
      </c>
      <c r="J833" s="14">
        <v>3</v>
      </c>
      <c r="K833" s="14">
        <v>0.65</v>
      </c>
      <c r="L833" s="14">
        <v>0.65</v>
      </c>
      <c r="M833" s="14">
        <v>6</v>
      </c>
      <c r="N833" s="14">
        <v>6</v>
      </c>
      <c r="O833" s="14">
        <v>1997</v>
      </c>
      <c r="P833" s="14" t="s">
        <v>37</v>
      </c>
      <c r="Q833" s="14" t="s">
        <v>1763</v>
      </c>
      <c r="R833" s="19">
        <v>362.54</v>
      </c>
      <c r="S833" s="19">
        <v>362.54</v>
      </c>
      <c r="T833" s="14" t="s">
        <v>34</v>
      </c>
      <c r="U833" s="14"/>
    </row>
    <row r="834" ht="148" customHeight="1" spans="1:21">
      <c r="A834" s="14">
        <v>12</v>
      </c>
      <c r="B834" s="14" t="s">
        <v>96</v>
      </c>
      <c r="C834" s="14" t="s">
        <v>1784</v>
      </c>
      <c r="D834" s="14" t="s">
        <v>1761</v>
      </c>
      <c r="E834" s="14" t="s">
        <v>1776</v>
      </c>
      <c r="F834" s="14">
        <v>184</v>
      </c>
      <c r="G834" s="14">
        <v>0</v>
      </c>
      <c r="H834" s="14">
        <v>184</v>
      </c>
      <c r="I834" s="14">
        <v>8</v>
      </c>
      <c r="J834" s="14">
        <v>8</v>
      </c>
      <c r="K834" s="14">
        <v>1.74</v>
      </c>
      <c r="L834" s="14">
        <v>1.74</v>
      </c>
      <c r="M834" s="14">
        <v>16</v>
      </c>
      <c r="N834" s="14">
        <v>16</v>
      </c>
      <c r="O834" s="14">
        <v>2000</v>
      </c>
      <c r="P834" s="14" t="s">
        <v>61</v>
      </c>
      <c r="Q834" s="14" t="s">
        <v>1763</v>
      </c>
      <c r="R834" s="19">
        <v>525.64</v>
      </c>
      <c r="S834" s="19">
        <v>525.64</v>
      </c>
      <c r="T834" s="14" t="s">
        <v>34</v>
      </c>
      <c r="U834" s="14"/>
    </row>
    <row r="835" ht="148" customHeight="1" spans="1:21">
      <c r="A835" s="14">
        <v>13</v>
      </c>
      <c r="B835" s="14" t="s">
        <v>1785</v>
      </c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 t="s">
        <v>1763</v>
      </c>
      <c r="R835" s="19"/>
      <c r="S835" s="19"/>
      <c r="T835" s="14"/>
      <c r="U835" s="14"/>
    </row>
    <row r="836" ht="148" customHeight="1" spans="1:21">
      <c r="A836" s="14">
        <v>14</v>
      </c>
      <c r="B836" s="14" t="s">
        <v>1786</v>
      </c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 t="s">
        <v>1763</v>
      </c>
      <c r="R836" s="19"/>
      <c r="S836" s="19"/>
      <c r="T836" s="14"/>
      <c r="U836" s="14"/>
    </row>
    <row r="837" ht="148" customHeight="1" spans="1:21">
      <c r="A837" s="14">
        <v>15</v>
      </c>
      <c r="B837" s="14" t="s">
        <v>1311</v>
      </c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 t="s">
        <v>1763</v>
      </c>
      <c r="R837" s="19"/>
      <c r="S837" s="19"/>
      <c r="T837" s="14"/>
      <c r="U837" s="14"/>
    </row>
    <row r="838" ht="148" customHeight="1" spans="1:21">
      <c r="A838" s="14">
        <v>16</v>
      </c>
      <c r="B838" s="14" t="s">
        <v>1787</v>
      </c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 t="s">
        <v>1763</v>
      </c>
      <c r="R838" s="19"/>
      <c r="S838" s="19"/>
      <c r="T838" s="14"/>
      <c r="U838" s="14"/>
    </row>
    <row r="839" ht="148" customHeight="1" spans="1:21">
      <c r="A839" s="14">
        <v>17</v>
      </c>
      <c r="B839" s="14" t="s">
        <v>1788</v>
      </c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 t="s">
        <v>1763</v>
      </c>
      <c r="R839" s="19"/>
      <c r="S839" s="19"/>
      <c r="T839" s="14"/>
      <c r="U839" s="14"/>
    </row>
    <row r="840" ht="148" customHeight="1" spans="1:21">
      <c r="A840" s="14">
        <v>18</v>
      </c>
      <c r="B840" s="14" t="s">
        <v>1789</v>
      </c>
      <c r="C840" s="14" t="s">
        <v>1790</v>
      </c>
      <c r="D840" s="14" t="s">
        <v>1761</v>
      </c>
      <c r="E840" s="14" t="s">
        <v>1791</v>
      </c>
      <c r="F840" s="14">
        <v>429</v>
      </c>
      <c r="G840" s="14">
        <v>0</v>
      </c>
      <c r="H840" s="14">
        <v>429</v>
      </c>
      <c r="I840" s="14">
        <v>18</v>
      </c>
      <c r="J840" s="14">
        <v>18</v>
      </c>
      <c r="K840" s="14">
        <v>3.16</v>
      </c>
      <c r="L840" s="14">
        <v>3.16</v>
      </c>
      <c r="M840" s="14">
        <v>36</v>
      </c>
      <c r="N840" s="14">
        <v>36</v>
      </c>
      <c r="O840" s="14">
        <v>1998</v>
      </c>
      <c r="P840" s="14" t="s">
        <v>37</v>
      </c>
      <c r="Q840" s="14" t="s">
        <v>1763</v>
      </c>
      <c r="R840" s="19">
        <v>1461.42</v>
      </c>
      <c r="S840" s="19">
        <v>1461.42</v>
      </c>
      <c r="T840" s="14" t="s">
        <v>34</v>
      </c>
      <c r="U840" s="14"/>
    </row>
    <row r="841" ht="148" customHeight="1" spans="1:21">
      <c r="A841" s="14">
        <v>19</v>
      </c>
      <c r="B841" s="14" t="s">
        <v>1792</v>
      </c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 t="s">
        <v>1763</v>
      </c>
      <c r="R841" s="19"/>
      <c r="S841" s="19"/>
      <c r="T841" s="14"/>
      <c r="U841" s="14"/>
    </row>
    <row r="842" ht="148" customHeight="1" spans="1:21">
      <c r="A842" s="14">
        <v>20</v>
      </c>
      <c r="B842" s="14" t="s">
        <v>1793</v>
      </c>
      <c r="C842" s="14" t="s">
        <v>1794</v>
      </c>
      <c r="D842" s="14" t="s">
        <v>1761</v>
      </c>
      <c r="E842" s="14" t="s">
        <v>1791</v>
      </c>
      <c r="F842" s="14">
        <v>525</v>
      </c>
      <c r="G842" s="14">
        <v>0</v>
      </c>
      <c r="H842" s="14">
        <v>525</v>
      </c>
      <c r="I842" s="14">
        <v>22</v>
      </c>
      <c r="J842" s="14">
        <v>22</v>
      </c>
      <c r="K842" s="14">
        <v>4.12</v>
      </c>
      <c r="L842" s="14">
        <v>4.12</v>
      </c>
      <c r="M842" s="14">
        <v>48</v>
      </c>
      <c r="N842" s="14">
        <v>48</v>
      </c>
      <c r="O842" s="14">
        <v>1993</v>
      </c>
      <c r="P842" s="14" t="s">
        <v>37</v>
      </c>
      <c r="Q842" s="14" t="s">
        <v>1763</v>
      </c>
      <c r="R842" s="19">
        <v>1826.43</v>
      </c>
      <c r="S842" s="19">
        <v>1826.43</v>
      </c>
      <c r="T842" s="14" t="s">
        <v>34</v>
      </c>
      <c r="U842" s="14"/>
    </row>
    <row r="843" ht="148" customHeight="1" spans="1:21">
      <c r="A843" s="14">
        <v>21</v>
      </c>
      <c r="B843" s="14" t="s">
        <v>1795</v>
      </c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 t="s">
        <v>1763</v>
      </c>
      <c r="R843" s="19"/>
      <c r="S843" s="19"/>
      <c r="T843" s="14"/>
      <c r="U843" s="14"/>
    </row>
    <row r="844" ht="148" customHeight="1" spans="1:21">
      <c r="A844" s="14">
        <v>22</v>
      </c>
      <c r="B844" s="14" t="s">
        <v>1796</v>
      </c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 t="s">
        <v>1763</v>
      </c>
      <c r="R844" s="19"/>
      <c r="S844" s="19"/>
      <c r="T844" s="14"/>
      <c r="U844" s="14"/>
    </row>
    <row r="845" ht="148" customHeight="1" spans="1:21">
      <c r="A845" s="14">
        <v>23</v>
      </c>
      <c r="B845" s="14" t="s">
        <v>766</v>
      </c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 t="s">
        <v>1763</v>
      </c>
      <c r="R845" s="19"/>
      <c r="S845" s="19"/>
      <c r="T845" s="14"/>
      <c r="U845" s="14"/>
    </row>
    <row r="846" ht="148" customHeight="1" spans="1:21">
      <c r="A846" s="14">
        <v>24</v>
      </c>
      <c r="B846" s="14" t="s">
        <v>1797</v>
      </c>
      <c r="C846" s="14" t="s">
        <v>1798</v>
      </c>
      <c r="D846" s="14" t="s">
        <v>1761</v>
      </c>
      <c r="E846" s="14" t="s">
        <v>1769</v>
      </c>
      <c r="F846" s="14">
        <v>332</v>
      </c>
      <c r="G846" s="14">
        <v>0</v>
      </c>
      <c r="H846" s="14">
        <v>332</v>
      </c>
      <c r="I846" s="14">
        <v>16</v>
      </c>
      <c r="J846" s="14">
        <v>16</v>
      </c>
      <c r="K846" s="14">
        <v>3.57</v>
      </c>
      <c r="L846" s="14">
        <v>3.57</v>
      </c>
      <c r="M846" s="14">
        <v>16</v>
      </c>
      <c r="N846" s="14">
        <v>16</v>
      </c>
      <c r="O846" s="14">
        <v>1995</v>
      </c>
      <c r="P846" s="14" t="s">
        <v>61</v>
      </c>
      <c r="Q846" s="14" t="s">
        <v>1763</v>
      </c>
      <c r="R846" s="19">
        <v>1170.07</v>
      </c>
      <c r="S846" s="19">
        <v>1170.07</v>
      </c>
      <c r="T846" s="14" t="s">
        <v>34</v>
      </c>
      <c r="U846" s="14"/>
    </row>
    <row r="847" ht="148" customHeight="1" spans="1:21">
      <c r="A847" s="14">
        <v>25</v>
      </c>
      <c r="B847" s="14" t="s">
        <v>1799</v>
      </c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 t="s">
        <v>1763</v>
      </c>
      <c r="R847" s="19"/>
      <c r="S847" s="19"/>
      <c r="T847" s="14"/>
      <c r="U847" s="14"/>
    </row>
    <row r="848" ht="148" customHeight="1" spans="1:21">
      <c r="A848" s="14">
        <v>26</v>
      </c>
      <c r="B848" s="14" t="s">
        <v>1800</v>
      </c>
      <c r="C848" s="14" t="s">
        <v>1801</v>
      </c>
      <c r="D848" s="14" t="s">
        <v>1761</v>
      </c>
      <c r="E848" s="14" t="s">
        <v>1769</v>
      </c>
      <c r="F848" s="14">
        <v>278</v>
      </c>
      <c r="G848" s="14">
        <v>0</v>
      </c>
      <c r="H848" s="14">
        <v>278</v>
      </c>
      <c r="I848" s="14">
        <v>11</v>
      </c>
      <c r="J848" s="14">
        <v>11</v>
      </c>
      <c r="K848" s="14">
        <v>3.36</v>
      </c>
      <c r="L848" s="14">
        <v>3.36</v>
      </c>
      <c r="M848" s="14">
        <v>22</v>
      </c>
      <c r="N848" s="14">
        <v>22</v>
      </c>
      <c r="O848" s="14">
        <v>1999</v>
      </c>
      <c r="P848" s="14" t="s">
        <v>37</v>
      </c>
      <c r="Q848" s="14" t="s">
        <v>1763</v>
      </c>
      <c r="R848" s="19">
        <v>1087.9</v>
      </c>
      <c r="S848" s="19">
        <v>1087.9</v>
      </c>
      <c r="T848" s="14" t="s">
        <v>34</v>
      </c>
      <c r="U848" s="14"/>
    </row>
    <row r="849" ht="148" customHeight="1" spans="1:21">
      <c r="A849" s="14">
        <v>27</v>
      </c>
      <c r="B849" s="14" t="s">
        <v>1802</v>
      </c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 t="s">
        <v>1763</v>
      </c>
      <c r="R849" s="19"/>
      <c r="S849" s="19"/>
      <c r="T849" s="14"/>
      <c r="U849" s="14"/>
    </row>
    <row r="850" ht="148" customHeight="1" spans="1:21">
      <c r="A850" s="14">
        <v>28</v>
      </c>
      <c r="B850" s="14" t="s">
        <v>85</v>
      </c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 t="s">
        <v>1763</v>
      </c>
      <c r="R850" s="19"/>
      <c r="S850" s="19"/>
      <c r="T850" s="14"/>
      <c r="U850" s="14"/>
    </row>
    <row r="851" ht="148" customHeight="1" spans="1:21">
      <c r="A851" s="14">
        <v>29</v>
      </c>
      <c r="B851" s="14" t="s">
        <v>148</v>
      </c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 t="s">
        <v>1763</v>
      </c>
      <c r="R851" s="19"/>
      <c r="S851" s="19"/>
      <c r="T851" s="14"/>
      <c r="U851" s="14"/>
    </row>
    <row r="852" ht="148" customHeight="1" spans="1:21">
      <c r="A852" s="14">
        <v>30</v>
      </c>
      <c r="B852" s="14" t="s">
        <v>1803</v>
      </c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 t="s">
        <v>1763</v>
      </c>
      <c r="R852" s="19"/>
      <c r="S852" s="19"/>
      <c r="T852" s="14"/>
      <c r="U852" s="14"/>
    </row>
    <row r="853" ht="148" customHeight="1" spans="1:21">
      <c r="A853" s="14">
        <v>31</v>
      </c>
      <c r="B853" s="14" t="s">
        <v>1804</v>
      </c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 t="s">
        <v>1763</v>
      </c>
      <c r="R853" s="19"/>
      <c r="S853" s="19"/>
      <c r="T853" s="14"/>
      <c r="U853" s="14"/>
    </row>
    <row r="854" ht="148" customHeight="1" spans="1:21">
      <c r="A854" s="14">
        <v>32</v>
      </c>
      <c r="B854" s="14" t="s">
        <v>1805</v>
      </c>
      <c r="C854" s="14" t="s">
        <v>1806</v>
      </c>
      <c r="D854" s="14" t="s">
        <v>1761</v>
      </c>
      <c r="E854" s="14" t="s">
        <v>1807</v>
      </c>
      <c r="F854" s="14">
        <v>160</v>
      </c>
      <c r="G854" s="14">
        <v>0</v>
      </c>
      <c r="H854" s="14">
        <v>160</v>
      </c>
      <c r="I854" s="14">
        <v>7</v>
      </c>
      <c r="J854" s="14">
        <v>7</v>
      </c>
      <c r="K854" s="14">
        <v>1.1</v>
      </c>
      <c r="L854" s="14">
        <v>1.1</v>
      </c>
      <c r="M854" s="14">
        <v>18</v>
      </c>
      <c r="N854" s="14">
        <v>18</v>
      </c>
      <c r="O854" s="14">
        <v>1998</v>
      </c>
      <c r="P854" s="14" t="s">
        <v>61</v>
      </c>
      <c r="Q854" s="14" t="s">
        <v>1763</v>
      </c>
      <c r="R854" s="19">
        <v>535.32</v>
      </c>
      <c r="S854" s="19">
        <v>535.32</v>
      </c>
      <c r="T854" s="14" t="s">
        <v>34</v>
      </c>
      <c r="U854" s="14"/>
    </row>
    <row r="855" ht="148" customHeight="1" spans="1:21">
      <c r="A855" s="14">
        <v>33</v>
      </c>
      <c r="B855" s="14" t="s">
        <v>779</v>
      </c>
      <c r="C855" s="14" t="s">
        <v>1808</v>
      </c>
      <c r="D855" s="14" t="s">
        <v>1761</v>
      </c>
      <c r="E855" s="14" t="s">
        <v>1766</v>
      </c>
      <c r="F855" s="14">
        <v>215</v>
      </c>
      <c r="G855" s="14">
        <v>0</v>
      </c>
      <c r="H855" s="14">
        <v>215</v>
      </c>
      <c r="I855" s="14">
        <v>12</v>
      </c>
      <c r="J855" s="14">
        <v>12</v>
      </c>
      <c r="K855" s="14">
        <v>1.72</v>
      </c>
      <c r="L855" s="14">
        <v>1.72</v>
      </c>
      <c r="M855" s="14">
        <v>24</v>
      </c>
      <c r="N855" s="14">
        <v>24</v>
      </c>
      <c r="O855" s="14">
        <v>1993</v>
      </c>
      <c r="P855" s="14" t="s">
        <v>37</v>
      </c>
      <c r="Q855" s="14" t="s">
        <v>1763</v>
      </c>
      <c r="R855" s="19">
        <v>791.2</v>
      </c>
      <c r="S855" s="19">
        <v>791.2</v>
      </c>
      <c r="T855" s="14" t="s">
        <v>34</v>
      </c>
      <c r="U855" s="14"/>
    </row>
    <row r="856" ht="148" customHeight="1" spans="1:21">
      <c r="A856" s="14">
        <v>34</v>
      </c>
      <c r="B856" s="14" t="s">
        <v>78</v>
      </c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 t="s">
        <v>1763</v>
      </c>
      <c r="R856" s="19"/>
      <c r="S856" s="19"/>
      <c r="T856" s="14"/>
      <c r="U856" s="14"/>
    </row>
    <row r="857" ht="148" customHeight="1" spans="1:21">
      <c r="A857" s="14">
        <v>35</v>
      </c>
      <c r="B857" s="14" t="s">
        <v>75</v>
      </c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 t="s">
        <v>1763</v>
      </c>
      <c r="R857" s="19"/>
      <c r="S857" s="19"/>
      <c r="T857" s="14"/>
      <c r="U857" s="14"/>
    </row>
    <row r="858" ht="148" customHeight="1" spans="1:21">
      <c r="A858" s="14">
        <v>36</v>
      </c>
      <c r="B858" s="14" t="s">
        <v>1809</v>
      </c>
      <c r="C858" s="14" t="s">
        <v>1810</v>
      </c>
      <c r="D858" s="14" t="s">
        <v>1761</v>
      </c>
      <c r="E858" s="14" t="s">
        <v>1766</v>
      </c>
      <c r="F858" s="14">
        <v>142</v>
      </c>
      <c r="G858" s="14">
        <v>0</v>
      </c>
      <c r="H858" s="14">
        <v>142</v>
      </c>
      <c r="I858" s="14">
        <v>6</v>
      </c>
      <c r="J858" s="14">
        <v>6</v>
      </c>
      <c r="K858" s="14">
        <v>1.2</v>
      </c>
      <c r="L858" s="14">
        <v>1.2</v>
      </c>
      <c r="M858" s="14">
        <v>12</v>
      </c>
      <c r="N858" s="14">
        <v>12</v>
      </c>
      <c r="O858" s="14">
        <v>1995</v>
      </c>
      <c r="P858" s="14" t="s">
        <v>37</v>
      </c>
      <c r="Q858" s="14" t="s">
        <v>1763</v>
      </c>
      <c r="R858" s="19">
        <v>496.8</v>
      </c>
      <c r="S858" s="19">
        <v>496.8</v>
      </c>
      <c r="T858" s="14" t="s">
        <v>34</v>
      </c>
      <c r="U858" s="14"/>
    </row>
    <row r="859" ht="148" customHeight="1" spans="1:21">
      <c r="A859" s="14">
        <v>37</v>
      </c>
      <c r="B859" s="14" t="s">
        <v>1811</v>
      </c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 t="s">
        <v>1763</v>
      </c>
      <c r="R859" s="19"/>
      <c r="S859" s="19"/>
      <c r="T859" s="14"/>
      <c r="U859" s="14"/>
    </row>
    <row r="860" ht="148" customHeight="1" spans="1:21">
      <c r="A860" s="14">
        <v>38</v>
      </c>
      <c r="B860" s="14" t="s">
        <v>1812</v>
      </c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 t="s">
        <v>1763</v>
      </c>
      <c r="R860" s="19"/>
      <c r="S860" s="19"/>
      <c r="T860" s="14"/>
      <c r="U860" s="14"/>
    </row>
    <row r="861" ht="148" customHeight="1" spans="1:21">
      <c r="A861" s="14">
        <v>39</v>
      </c>
      <c r="B861" s="14" t="s">
        <v>1813</v>
      </c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 t="s">
        <v>1763</v>
      </c>
      <c r="R861" s="19"/>
      <c r="S861" s="19"/>
      <c r="T861" s="14"/>
      <c r="U861" s="14"/>
    </row>
    <row r="862" ht="148" customHeight="1" spans="1:21">
      <c r="A862" s="14">
        <v>40</v>
      </c>
      <c r="B862" s="14" t="s">
        <v>1814</v>
      </c>
      <c r="C862" s="14" t="s">
        <v>1815</v>
      </c>
      <c r="D862" s="14" t="s">
        <v>1761</v>
      </c>
      <c r="E862" s="14" t="s">
        <v>1816</v>
      </c>
      <c r="F862" s="14">
        <v>86</v>
      </c>
      <c r="G862" s="14">
        <v>0</v>
      </c>
      <c r="H862" s="14">
        <v>86</v>
      </c>
      <c r="I862" s="14">
        <v>4</v>
      </c>
      <c r="J862" s="14">
        <v>4</v>
      </c>
      <c r="K862" s="14">
        <v>0.96</v>
      </c>
      <c r="L862" s="14">
        <v>0.96</v>
      </c>
      <c r="M862" s="14">
        <v>8</v>
      </c>
      <c r="N862" s="14">
        <v>8</v>
      </c>
      <c r="O862" s="14">
        <v>1992</v>
      </c>
      <c r="P862" s="14" t="s">
        <v>37</v>
      </c>
      <c r="Q862" s="14" t="s">
        <v>1763</v>
      </c>
      <c r="R862" s="19">
        <v>518.88</v>
      </c>
      <c r="S862" s="19">
        <v>518.88</v>
      </c>
      <c r="T862" s="14" t="s">
        <v>34</v>
      </c>
      <c r="U862" s="14"/>
    </row>
    <row r="863" ht="148" customHeight="1" spans="1:21">
      <c r="A863" s="14">
        <v>41</v>
      </c>
      <c r="B863" s="14" t="s">
        <v>1817</v>
      </c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 t="s">
        <v>1763</v>
      </c>
      <c r="R863" s="19"/>
      <c r="S863" s="19"/>
      <c r="T863" s="14"/>
      <c r="U863" s="14"/>
    </row>
    <row r="864" ht="148" customHeight="1" spans="1:21">
      <c r="A864" s="14">
        <v>42</v>
      </c>
      <c r="B864" s="14" t="s">
        <v>1818</v>
      </c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 t="s">
        <v>1763</v>
      </c>
      <c r="R864" s="19"/>
      <c r="S864" s="19"/>
      <c r="T864" s="14"/>
      <c r="U864" s="14"/>
    </row>
    <row r="865" ht="148" customHeight="1" spans="1:21">
      <c r="A865" s="14">
        <v>43</v>
      </c>
      <c r="B865" s="14" t="s">
        <v>1819</v>
      </c>
      <c r="C865" s="14" t="s">
        <v>1820</v>
      </c>
      <c r="D865" s="14" t="s">
        <v>1761</v>
      </c>
      <c r="E865" s="14" t="s">
        <v>1807</v>
      </c>
      <c r="F865" s="14">
        <v>165</v>
      </c>
      <c r="G865" s="14">
        <v>0</v>
      </c>
      <c r="H865" s="14">
        <v>165</v>
      </c>
      <c r="I865" s="14">
        <v>8</v>
      </c>
      <c r="J865" s="14">
        <v>8</v>
      </c>
      <c r="K865" s="14">
        <v>2.02</v>
      </c>
      <c r="L865" s="14">
        <v>2.02</v>
      </c>
      <c r="M865" s="14">
        <v>22</v>
      </c>
      <c r="N865" s="14">
        <v>22</v>
      </c>
      <c r="O865" s="14">
        <v>1997</v>
      </c>
      <c r="P865" s="14" t="s">
        <v>61</v>
      </c>
      <c r="Q865" s="14" t="s">
        <v>1763</v>
      </c>
      <c r="R865" s="19">
        <v>638.82</v>
      </c>
      <c r="S865" s="19">
        <v>638.82</v>
      </c>
      <c r="T865" s="14" t="s">
        <v>34</v>
      </c>
      <c r="U865" s="14"/>
    </row>
    <row r="866" ht="148" customHeight="1" spans="1:21">
      <c r="A866" s="14">
        <v>44</v>
      </c>
      <c r="B866" s="14" t="s">
        <v>85</v>
      </c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 t="s">
        <v>1763</v>
      </c>
      <c r="R866" s="19"/>
      <c r="S866" s="19"/>
      <c r="T866" s="14"/>
      <c r="U866" s="14"/>
    </row>
    <row r="867" ht="148" customHeight="1" spans="1:21">
      <c r="A867" s="14">
        <v>45</v>
      </c>
      <c r="B867" s="14" t="s">
        <v>1821</v>
      </c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 t="s">
        <v>1763</v>
      </c>
      <c r="R867" s="19"/>
      <c r="S867" s="19"/>
      <c r="T867" s="14"/>
      <c r="U867" s="14"/>
    </row>
    <row r="868" ht="148" customHeight="1" spans="1:21">
      <c r="A868" s="14">
        <v>46</v>
      </c>
      <c r="B868" s="14" t="s">
        <v>1822</v>
      </c>
      <c r="C868" s="14" t="s">
        <v>1823</v>
      </c>
      <c r="D868" s="14" t="s">
        <v>1761</v>
      </c>
      <c r="E868" s="14" t="s">
        <v>1769</v>
      </c>
      <c r="F868" s="14">
        <v>166</v>
      </c>
      <c r="G868" s="14">
        <v>0</v>
      </c>
      <c r="H868" s="14">
        <v>166</v>
      </c>
      <c r="I868" s="14">
        <v>4</v>
      </c>
      <c r="J868" s="14">
        <v>4</v>
      </c>
      <c r="K868" s="14">
        <v>1.26</v>
      </c>
      <c r="L868" s="14">
        <v>1.26</v>
      </c>
      <c r="M868" s="14">
        <v>12</v>
      </c>
      <c r="N868" s="14">
        <v>12</v>
      </c>
      <c r="O868" s="14">
        <v>1988</v>
      </c>
      <c r="P868" s="14" t="s">
        <v>61</v>
      </c>
      <c r="Q868" s="14" t="s">
        <v>1763</v>
      </c>
      <c r="R868" s="19">
        <v>565.11</v>
      </c>
      <c r="S868" s="19">
        <v>565.11</v>
      </c>
      <c r="T868" s="14" t="s">
        <v>34</v>
      </c>
      <c r="U868" s="14"/>
    </row>
    <row r="869" ht="148" customHeight="1" spans="1:21">
      <c r="A869" s="14">
        <v>47</v>
      </c>
      <c r="B869" s="14" t="s">
        <v>1824</v>
      </c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 t="s">
        <v>1763</v>
      </c>
      <c r="R869" s="19"/>
      <c r="S869" s="19"/>
      <c r="T869" s="14"/>
      <c r="U869" s="14"/>
    </row>
    <row r="870" ht="148" customHeight="1" spans="1:21">
      <c r="A870" s="14">
        <v>48</v>
      </c>
      <c r="B870" s="14" t="s">
        <v>1825</v>
      </c>
      <c r="C870" s="14" t="s">
        <v>1826</v>
      </c>
      <c r="D870" s="14" t="s">
        <v>1761</v>
      </c>
      <c r="E870" s="14" t="s">
        <v>1827</v>
      </c>
      <c r="F870" s="14">
        <v>65</v>
      </c>
      <c r="G870" s="14">
        <v>0</v>
      </c>
      <c r="H870" s="14">
        <v>65</v>
      </c>
      <c r="I870" s="14">
        <v>3</v>
      </c>
      <c r="J870" s="14">
        <v>3</v>
      </c>
      <c r="K870" s="14">
        <v>0.62</v>
      </c>
      <c r="L870" s="14">
        <v>0.62</v>
      </c>
      <c r="M870" s="14">
        <v>6</v>
      </c>
      <c r="N870" s="14">
        <v>6</v>
      </c>
      <c r="O870" s="14">
        <v>1998</v>
      </c>
      <c r="P870" s="14" t="s">
        <v>37</v>
      </c>
      <c r="Q870" s="14" t="s">
        <v>1763</v>
      </c>
      <c r="R870" s="19">
        <v>224.6</v>
      </c>
      <c r="S870" s="19">
        <v>224.6</v>
      </c>
      <c r="T870" s="14" t="s">
        <v>34</v>
      </c>
      <c r="U870" s="14"/>
    </row>
    <row r="871" ht="148" customHeight="1" spans="1:21">
      <c r="A871" s="14">
        <v>49</v>
      </c>
      <c r="B871" s="14" t="s">
        <v>1828</v>
      </c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 t="s">
        <v>1763</v>
      </c>
      <c r="R871" s="19"/>
      <c r="S871" s="19"/>
      <c r="T871" s="14"/>
      <c r="U871" s="14"/>
    </row>
    <row r="872" ht="148" customHeight="1" spans="1:21">
      <c r="A872" s="14">
        <v>50</v>
      </c>
      <c r="B872" s="14" t="s">
        <v>1829</v>
      </c>
      <c r="C872" s="14" t="s">
        <v>1830</v>
      </c>
      <c r="D872" s="14" t="s">
        <v>1761</v>
      </c>
      <c r="E872" s="14" t="s">
        <v>1791</v>
      </c>
      <c r="F872" s="14">
        <v>55</v>
      </c>
      <c r="G872" s="14">
        <v>0</v>
      </c>
      <c r="H872" s="14">
        <v>55</v>
      </c>
      <c r="I872" s="14">
        <v>3</v>
      </c>
      <c r="J872" s="14">
        <v>3</v>
      </c>
      <c r="K872" s="14">
        <v>0.5</v>
      </c>
      <c r="L872" s="14">
        <v>0.5</v>
      </c>
      <c r="M872" s="14">
        <v>6</v>
      </c>
      <c r="N872" s="14">
        <v>6</v>
      </c>
      <c r="O872" s="14">
        <v>1994</v>
      </c>
      <c r="P872" s="14" t="s">
        <v>37</v>
      </c>
      <c r="Q872" s="14" t="s">
        <v>1763</v>
      </c>
      <c r="R872" s="19">
        <v>238.62</v>
      </c>
      <c r="S872" s="19">
        <v>238.62</v>
      </c>
      <c r="T872" s="14" t="s">
        <v>34</v>
      </c>
      <c r="U872" s="14"/>
    </row>
    <row r="873" ht="148" customHeight="1" spans="1:21">
      <c r="A873" s="14">
        <v>51</v>
      </c>
      <c r="B873" s="14" t="s">
        <v>1831</v>
      </c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 t="s">
        <v>1763</v>
      </c>
      <c r="R873" s="19"/>
      <c r="S873" s="19"/>
      <c r="T873" s="14"/>
      <c r="U873" s="14"/>
    </row>
    <row r="874" ht="148" customHeight="1" spans="1:21">
      <c r="A874" s="14">
        <v>52</v>
      </c>
      <c r="B874" s="14" t="s">
        <v>1832</v>
      </c>
      <c r="C874" s="14" t="s">
        <v>1833</v>
      </c>
      <c r="D874" s="14" t="s">
        <v>1761</v>
      </c>
      <c r="E874" s="14" t="s">
        <v>1834</v>
      </c>
      <c r="F874" s="14">
        <v>89</v>
      </c>
      <c r="G874" s="14">
        <v>0</v>
      </c>
      <c r="H874" s="14">
        <v>89</v>
      </c>
      <c r="I874" s="14">
        <v>4</v>
      </c>
      <c r="J874" s="14">
        <v>4</v>
      </c>
      <c r="K874" s="14">
        <v>0.86</v>
      </c>
      <c r="L874" s="14">
        <v>0.86</v>
      </c>
      <c r="M874" s="14">
        <v>8</v>
      </c>
      <c r="N874" s="14">
        <v>8</v>
      </c>
      <c r="O874" s="14">
        <v>1992</v>
      </c>
      <c r="P874" s="14" t="s">
        <v>61</v>
      </c>
      <c r="Q874" s="14" t="s">
        <v>1763</v>
      </c>
      <c r="R874" s="19">
        <v>301.65</v>
      </c>
      <c r="S874" s="19">
        <v>301.65</v>
      </c>
      <c r="T874" s="14" t="s">
        <v>34</v>
      </c>
      <c r="U874" s="14"/>
    </row>
    <row r="875" ht="148" customHeight="1" spans="1:21">
      <c r="A875" s="14">
        <v>53</v>
      </c>
      <c r="B875" s="14" t="s">
        <v>1835</v>
      </c>
      <c r="C875" s="14" t="s">
        <v>1836</v>
      </c>
      <c r="D875" s="14" t="s">
        <v>1761</v>
      </c>
      <c r="E875" s="14" t="s">
        <v>1791</v>
      </c>
      <c r="F875" s="14">
        <v>525</v>
      </c>
      <c r="G875" s="14">
        <v>0</v>
      </c>
      <c r="H875" s="14">
        <v>525</v>
      </c>
      <c r="I875" s="14">
        <v>16</v>
      </c>
      <c r="J875" s="14">
        <v>16</v>
      </c>
      <c r="K875" s="14">
        <v>9.43</v>
      </c>
      <c r="L875" s="14">
        <v>9.43</v>
      </c>
      <c r="M875" s="14">
        <v>48</v>
      </c>
      <c r="N875" s="14">
        <v>48</v>
      </c>
      <c r="O875" s="14">
        <v>2004</v>
      </c>
      <c r="P875" s="14" t="s">
        <v>61</v>
      </c>
      <c r="Q875" s="14" t="s">
        <v>1763</v>
      </c>
      <c r="R875" s="19">
        <v>2072.76</v>
      </c>
      <c r="S875" s="19">
        <v>2072.76</v>
      </c>
      <c r="T875" s="14" t="s">
        <v>34</v>
      </c>
      <c r="U875" s="14"/>
    </row>
    <row r="876" ht="148" customHeight="1" spans="1:21">
      <c r="A876" s="14">
        <v>54</v>
      </c>
      <c r="B876" s="14" t="s">
        <v>1837</v>
      </c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 t="s">
        <v>1763</v>
      </c>
      <c r="R876" s="19"/>
      <c r="S876" s="19"/>
      <c r="T876" s="14"/>
      <c r="U876" s="14"/>
    </row>
    <row r="877" ht="148" customHeight="1" spans="1:21">
      <c r="A877" s="14">
        <v>55</v>
      </c>
      <c r="B877" s="14" t="s">
        <v>1838</v>
      </c>
      <c r="C877" s="14" t="s">
        <v>1839</v>
      </c>
      <c r="D877" s="14" t="s">
        <v>1761</v>
      </c>
      <c r="E877" s="14" t="s">
        <v>1766</v>
      </c>
      <c r="F877" s="14">
        <v>72</v>
      </c>
      <c r="G877" s="14">
        <v>0</v>
      </c>
      <c r="H877" s="14">
        <v>72</v>
      </c>
      <c r="I877" s="14">
        <v>2</v>
      </c>
      <c r="J877" s="14">
        <v>2</v>
      </c>
      <c r="K877" s="14">
        <v>0.5</v>
      </c>
      <c r="L877" s="14">
        <v>0.5</v>
      </c>
      <c r="M877" s="14">
        <v>6</v>
      </c>
      <c r="N877" s="14">
        <v>6</v>
      </c>
      <c r="O877" s="14">
        <v>1999</v>
      </c>
      <c r="P877" s="14" t="s">
        <v>61</v>
      </c>
      <c r="Q877" s="14" t="s">
        <v>1763</v>
      </c>
      <c r="R877" s="19">
        <v>198.38</v>
      </c>
      <c r="S877" s="19">
        <v>198.38</v>
      </c>
      <c r="T877" s="14" t="s">
        <v>34</v>
      </c>
      <c r="U877" s="14"/>
    </row>
    <row r="878" ht="148" customHeight="1" spans="1:21">
      <c r="A878" s="14">
        <v>56</v>
      </c>
      <c r="B878" s="14" t="s">
        <v>1840</v>
      </c>
      <c r="C878" s="14" t="s">
        <v>1841</v>
      </c>
      <c r="D878" s="14" t="s">
        <v>1761</v>
      </c>
      <c r="E878" s="14" t="s">
        <v>1842</v>
      </c>
      <c r="F878" s="14">
        <v>114</v>
      </c>
      <c r="G878" s="14">
        <v>0</v>
      </c>
      <c r="H878" s="14">
        <v>114</v>
      </c>
      <c r="I878" s="14">
        <v>4</v>
      </c>
      <c r="J878" s="14">
        <v>4</v>
      </c>
      <c r="K878" s="14">
        <v>2.14</v>
      </c>
      <c r="L878" s="14">
        <v>2.14</v>
      </c>
      <c r="M878" s="14">
        <v>12</v>
      </c>
      <c r="N878" s="14">
        <v>12</v>
      </c>
      <c r="O878" s="14">
        <v>2002</v>
      </c>
      <c r="P878" s="14" t="s">
        <v>61</v>
      </c>
      <c r="Q878" s="14" t="s">
        <v>1763</v>
      </c>
      <c r="R878" s="19">
        <v>1070</v>
      </c>
      <c r="S878" s="19">
        <v>1070</v>
      </c>
      <c r="T878" s="14" t="s">
        <v>34</v>
      </c>
      <c r="U878" s="14"/>
    </row>
    <row r="879" ht="97" customHeight="1" spans="1:21">
      <c r="A879" s="14">
        <v>57</v>
      </c>
      <c r="B879" s="14" t="s">
        <v>1843</v>
      </c>
      <c r="C879" s="14" t="s">
        <v>1844</v>
      </c>
      <c r="D879" s="14" t="s">
        <v>1845</v>
      </c>
      <c r="E879" s="14" t="s">
        <v>1846</v>
      </c>
      <c r="F879" s="14">
        <v>177</v>
      </c>
      <c r="G879" s="14">
        <v>0</v>
      </c>
      <c r="H879" s="14">
        <v>177</v>
      </c>
      <c r="I879" s="14">
        <v>6</v>
      </c>
      <c r="J879" s="14">
        <v>6</v>
      </c>
      <c r="K879" s="14">
        <v>1.55</v>
      </c>
      <c r="L879" s="14">
        <v>1.55</v>
      </c>
      <c r="M879" s="14">
        <v>16</v>
      </c>
      <c r="N879" s="14">
        <v>16</v>
      </c>
      <c r="O879" s="14">
        <v>1998</v>
      </c>
      <c r="P879" s="14" t="s">
        <v>61</v>
      </c>
      <c r="Q879" s="14" t="s">
        <v>1847</v>
      </c>
      <c r="R879" s="14">
        <v>628</v>
      </c>
      <c r="S879" s="14">
        <v>628</v>
      </c>
      <c r="T879" s="14" t="s">
        <v>390</v>
      </c>
      <c r="U879" s="14"/>
    </row>
    <row r="880" ht="97" customHeight="1" spans="1:21">
      <c r="A880" s="14">
        <v>58</v>
      </c>
      <c r="B880" s="14" t="s">
        <v>1848</v>
      </c>
      <c r="C880" s="14" t="s">
        <v>1849</v>
      </c>
      <c r="D880" s="14" t="s">
        <v>1845</v>
      </c>
      <c r="E880" s="14" t="s">
        <v>1850</v>
      </c>
      <c r="F880" s="14">
        <v>34</v>
      </c>
      <c r="G880" s="14">
        <v>0</v>
      </c>
      <c r="H880" s="14">
        <v>34</v>
      </c>
      <c r="I880" s="14">
        <v>2</v>
      </c>
      <c r="J880" s="14">
        <v>2</v>
      </c>
      <c r="K880" s="14">
        <v>0.34</v>
      </c>
      <c r="L880" s="14">
        <v>0.34</v>
      </c>
      <c r="M880" s="14">
        <v>0</v>
      </c>
      <c r="N880" s="14">
        <v>0</v>
      </c>
      <c r="O880" s="14">
        <v>1993</v>
      </c>
      <c r="P880" s="14" t="s">
        <v>37</v>
      </c>
      <c r="Q880" s="14" t="s">
        <v>1847</v>
      </c>
      <c r="R880" s="14">
        <v>137</v>
      </c>
      <c r="S880" s="14">
        <v>137</v>
      </c>
      <c r="T880" s="14" t="s">
        <v>390</v>
      </c>
      <c r="U880" s="14"/>
    </row>
    <row r="881" ht="97" customHeight="1" spans="1:21">
      <c r="A881" s="14">
        <v>59</v>
      </c>
      <c r="B881" s="14" t="s">
        <v>1851</v>
      </c>
      <c r="C881" s="14" t="s">
        <v>1852</v>
      </c>
      <c r="D881" s="14" t="s">
        <v>1845</v>
      </c>
      <c r="E881" s="14" t="s">
        <v>1853</v>
      </c>
      <c r="F881" s="14">
        <v>50</v>
      </c>
      <c r="G881" s="14">
        <v>0</v>
      </c>
      <c r="H881" s="14">
        <v>50</v>
      </c>
      <c r="I881" s="14">
        <v>2</v>
      </c>
      <c r="J881" s="14">
        <v>2</v>
      </c>
      <c r="K881" s="14">
        <v>0.35</v>
      </c>
      <c r="L881" s="14">
        <v>0.35</v>
      </c>
      <c r="M881" s="14">
        <v>5</v>
      </c>
      <c r="N881" s="14">
        <v>5</v>
      </c>
      <c r="O881" s="14">
        <v>1998</v>
      </c>
      <c r="P881" s="14" t="s">
        <v>61</v>
      </c>
      <c r="Q881" s="14" t="s">
        <v>1847</v>
      </c>
      <c r="R881" s="14">
        <v>295</v>
      </c>
      <c r="S881" s="14">
        <v>295</v>
      </c>
      <c r="T881" s="14" t="s">
        <v>390</v>
      </c>
      <c r="U881" s="14"/>
    </row>
    <row r="882" ht="97" customHeight="1" spans="1:21">
      <c r="A882" s="14">
        <v>60</v>
      </c>
      <c r="B882" s="14" t="s">
        <v>215</v>
      </c>
      <c r="C882" s="14" t="s">
        <v>1854</v>
      </c>
      <c r="D882" s="14" t="s">
        <v>1845</v>
      </c>
      <c r="E882" s="14" t="s">
        <v>1850</v>
      </c>
      <c r="F882" s="14">
        <v>40</v>
      </c>
      <c r="G882" s="14">
        <v>0</v>
      </c>
      <c r="H882" s="14">
        <v>40</v>
      </c>
      <c r="I882" s="14">
        <v>4</v>
      </c>
      <c r="J882" s="14">
        <v>4</v>
      </c>
      <c r="K882" s="14">
        <v>0.28</v>
      </c>
      <c r="L882" s="14">
        <v>0.28</v>
      </c>
      <c r="M882" s="14">
        <v>5</v>
      </c>
      <c r="N882" s="14">
        <v>5</v>
      </c>
      <c r="O882" s="14">
        <v>1996</v>
      </c>
      <c r="P882" s="14" t="s">
        <v>61</v>
      </c>
      <c r="Q882" s="14" t="s">
        <v>1847</v>
      </c>
      <c r="R882" s="14">
        <v>167</v>
      </c>
      <c r="S882" s="14">
        <v>167</v>
      </c>
      <c r="T882" s="14" t="s">
        <v>390</v>
      </c>
      <c r="U882" s="14"/>
    </row>
    <row r="883" ht="97" customHeight="1" spans="1:21">
      <c r="A883" s="14">
        <v>61</v>
      </c>
      <c r="B883" s="14" t="s">
        <v>1855</v>
      </c>
      <c r="C883" s="14" t="s">
        <v>1856</v>
      </c>
      <c r="D883" s="14" t="s">
        <v>1845</v>
      </c>
      <c r="E883" s="14" t="s">
        <v>1857</v>
      </c>
      <c r="F883" s="14">
        <v>50</v>
      </c>
      <c r="G883" s="14">
        <v>0</v>
      </c>
      <c r="H883" s="14">
        <v>50</v>
      </c>
      <c r="I883" s="14">
        <v>3</v>
      </c>
      <c r="J883" s="14">
        <v>3</v>
      </c>
      <c r="K883" s="14">
        <v>0.6</v>
      </c>
      <c r="L883" s="14">
        <v>0.6</v>
      </c>
      <c r="M883" s="14">
        <v>6</v>
      </c>
      <c r="N883" s="14">
        <v>6</v>
      </c>
      <c r="O883" s="14">
        <v>2000</v>
      </c>
      <c r="P883" s="14" t="s">
        <v>61</v>
      </c>
      <c r="Q883" s="14" t="s">
        <v>1847</v>
      </c>
      <c r="R883" s="14">
        <v>313</v>
      </c>
      <c r="S883" s="14">
        <v>313</v>
      </c>
      <c r="T883" s="14" t="s">
        <v>390</v>
      </c>
      <c r="U883" s="14"/>
    </row>
    <row r="884" ht="114" customHeight="1" spans="1:21">
      <c r="A884" s="14">
        <v>62</v>
      </c>
      <c r="B884" s="14" t="s">
        <v>1858</v>
      </c>
      <c r="C884" s="14" t="s">
        <v>1859</v>
      </c>
      <c r="D884" s="14" t="s">
        <v>1845</v>
      </c>
      <c r="E884" s="14" t="s">
        <v>1850</v>
      </c>
      <c r="F884" s="14">
        <v>67</v>
      </c>
      <c r="G884" s="14">
        <v>0</v>
      </c>
      <c r="H884" s="14">
        <v>67</v>
      </c>
      <c r="I884" s="14">
        <v>6</v>
      </c>
      <c r="J884" s="14">
        <v>6</v>
      </c>
      <c r="K884" s="14">
        <v>0.47</v>
      </c>
      <c r="L884" s="14">
        <v>0.47</v>
      </c>
      <c r="M884" s="14">
        <v>7</v>
      </c>
      <c r="N884" s="14">
        <v>7</v>
      </c>
      <c r="O884" s="14">
        <v>1996</v>
      </c>
      <c r="P884" s="14" t="s">
        <v>37</v>
      </c>
      <c r="Q884" s="14" t="s">
        <v>1847</v>
      </c>
      <c r="R884" s="14">
        <v>468</v>
      </c>
      <c r="S884" s="14">
        <v>468</v>
      </c>
      <c r="T884" s="14" t="s">
        <v>390</v>
      </c>
      <c r="U884" s="14"/>
    </row>
    <row r="885" ht="97" customHeight="1" spans="1:21">
      <c r="A885" s="14">
        <v>63</v>
      </c>
      <c r="B885" s="14" t="s">
        <v>971</v>
      </c>
      <c r="C885" s="14" t="s">
        <v>1860</v>
      </c>
      <c r="D885" s="14" t="s">
        <v>1845</v>
      </c>
      <c r="E885" s="14" t="s">
        <v>1857</v>
      </c>
      <c r="F885" s="14">
        <v>17</v>
      </c>
      <c r="G885" s="14">
        <v>0</v>
      </c>
      <c r="H885" s="14">
        <v>17</v>
      </c>
      <c r="I885" s="14">
        <v>1</v>
      </c>
      <c r="J885" s="14">
        <v>1</v>
      </c>
      <c r="K885" s="14">
        <v>0.12</v>
      </c>
      <c r="L885" s="14">
        <v>0.12</v>
      </c>
      <c r="M885" s="14">
        <v>2</v>
      </c>
      <c r="N885" s="14">
        <v>2</v>
      </c>
      <c r="O885" s="14">
        <v>1990</v>
      </c>
      <c r="P885" s="14" t="s">
        <v>61</v>
      </c>
      <c r="Q885" s="14" t="s">
        <v>1847</v>
      </c>
      <c r="R885" s="14">
        <v>228</v>
      </c>
      <c r="S885" s="14">
        <v>228</v>
      </c>
      <c r="T885" s="14" t="s">
        <v>390</v>
      </c>
      <c r="U885" s="14"/>
    </row>
    <row r="886" ht="111" customHeight="1" spans="1:21">
      <c r="A886" s="14">
        <v>64</v>
      </c>
      <c r="B886" s="14" t="s">
        <v>1861</v>
      </c>
      <c r="C886" s="14" t="s">
        <v>1862</v>
      </c>
      <c r="D886" s="14" t="s">
        <v>1845</v>
      </c>
      <c r="E886" s="14" t="s">
        <v>1853</v>
      </c>
      <c r="F886" s="14">
        <v>37</v>
      </c>
      <c r="G886" s="14">
        <v>0</v>
      </c>
      <c r="H886" s="14">
        <v>37</v>
      </c>
      <c r="I886" s="14">
        <v>2</v>
      </c>
      <c r="J886" s="14">
        <v>2</v>
      </c>
      <c r="K886" s="14">
        <v>0.26</v>
      </c>
      <c r="L886" s="14">
        <v>0.26</v>
      </c>
      <c r="M886" s="14">
        <v>4</v>
      </c>
      <c r="N886" s="14">
        <v>4</v>
      </c>
      <c r="O886" s="14">
        <v>1988</v>
      </c>
      <c r="P886" s="14" t="s">
        <v>37</v>
      </c>
      <c r="Q886" s="14" t="s">
        <v>1847</v>
      </c>
      <c r="R886" s="14">
        <v>253</v>
      </c>
      <c r="S886" s="14">
        <v>253</v>
      </c>
      <c r="T886" s="14" t="s">
        <v>390</v>
      </c>
      <c r="U886" s="14"/>
    </row>
    <row r="887" ht="108" customHeight="1" spans="1:21">
      <c r="A887" s="14">
        <v>65</v>
      </c>
      <c r="B887" s="14" t="s">
        <v>1863</v>
      </c>
      <c r="C887" s="14" t="s">
        <v>1863</v>
      </c>
      <c r="D887" s="14" t="s">
        <v>1864</v>
      </c>
      <c r="E887" s="14" t="s">
        <v>1865</v>
      </c>
      <c r="F887" s="14">
        <v>24</v>
      </c>
      <c r="G887" s="14">
        <v>0</v>
      </c>
      <c r="H887" s="14">
        <v>24</v>
      </c>
      <c r="I887" s="14">
        <v>3</v>
      </c>
      <c r="J887" s="14">
        <v>3</v>
      </c>
      <c r="K887" s="14">
        <v>0.17</v>
      </c>
      <c r="L887" s="14">
        <v>0.17</v>
      </c>
      <c r="M887" s="14">
        <v>12</v>
      </c>
      <c r="N887" s="14">
        <v>12</v>
      </c>
      <c r="O887" s="14">
        <v>1989</v>
      </c>
      <c r="P887" s="14" t="s">
        <v>756</v>
      </c>
      <c r="Q887" s="14" t="s">
        <v>1866</v>
      </c>
      <c r="R887" s="14">
        <v>150</v>
      </c>
      <c r="S887" s="14">
        <v>150</v>
      </c>
      <c r="T887" s="14" t="s">
        <v>390</v>
      </c>
      <c r="U887" s="14"/>
    </row>
    <row r="888" ht="108" customHeight="1" spans="1:21">
      <c r="A888" s="14">
        <v>66</v>
      </c>
      <c r="B888" s="14" t="s">
        <v>96</v>
      </c>
      <c r="C888" s="14" t="s">
        <v>96</v>
      </c>
      <c r="D888" s="14" t="s">
        <v>1864</v>
      </c>
      <c r="E888" s="14" t="s">
        <v>1867</v>
      </c>
      <c r="F888" s="14">
        <v>16</v>
      </c>
      <c r="G888" s="14">
        <v>0</v>
      </c>
      <c r="H888" s="14">
        <v>16</v>
      </c>
      <c r="I888" s="14">
        <v>2</v>
      </c>
      <c r="J888" s="14">
        <v>2</v>
      </c>
      <c r="K888" s="14">
        <v>0.12</v>
      </c>
      <c r="L888" s="14">
        <v>0.12</v>
      </c>
      <c r="M888" s="14">
        <v>8</v>
      </c>
      <c r="N888" s="14">
        <v>8</v>
      </c>
      <c r="O888" s="14">
        <v>1999</v>
      </c>
      <c r="P888" s="14" t="s">
        <v>756</v>
      </c>
      <c r="Q888" s="14" t="s">
        <v>1866</v>
      </c>
      <c r="R888" s="14">
        <v>100</v>
      </c>
      <c r="S888" s="14">
        <v>100</v>
      </c>
      <c r="T888" s="14" t="s">
        <v>390</v>
      </c>
      <c r="U888" s="14"/>
    </row>
    <row r="889" ht="108" customHeight="1" spans="1:21">
      <c r="A889" s="14">
        <v>67</v>
      </c>
      <c r="B889" s="14" t="s">
        <v>1868</v>
      </c>
      <c r="C889" s="14" t="s">
        <v>1868</v>
      </c>
      <c r="D889" s="14" t="s">
        <v>1864</v>
      </c>
      <c r="E889" s="14" t="s">
        <v>1867</v>
      </c>
      <c r="F889" s="14">
        <v>40</v>
      </c>
      <c r="G889" s="14">
        <v>0</v>
      </c>
      <c r="H889" s="14">
        <v>40</v>
      </c>
      <c r="I889" s="14">
        <v>1</v>
      </c>
      <c r="J889" s="14">
        <v>1</v>
      </c>
      <c r="K889" s="14">
        <v>0.41</v>
      </c>
      <c r="L889" s="14">
        <v>0.41</v>
      </c>
      <c r="M889" s="14">
        <v>3</v>
      </c>
      <c r="N889" s="14">
        <v>3</v>
      </c>
      <c r="O889" s="14">
        <v>1998</v>
      </c>
      <c r="P889" s="14" t="s">
        <v>61</v>
      </c>
      <c r="Q889" s="14" t="s">
        <v>1866</v>
      </c>
      <c r="R889" s="14">
        <v>60</v>
      </c>
      <c r="S889" s="14">
        <v>60</v>
      </c>
      <c r="T889" s="14" t="s">
        <v>390</v>
      </c>
      <c r="U889" s="14"/>
    </row>
    <row r="890" ht="108" customHeight="1" spans="1:21">
      <c r="A890" s="14">
        <v>68</v>
      </c>
      <c r="B890" s="14" t="s">
        <v>1869</v>
      </c>
      <c r="C890" s="14" t="s">
        <v>1869</v>
      </c>
      <c r="D890" s="14" t="s">
        <v>1864</v>
      </c>
      <c r="E890" s="14" t="s">
        <v>1867</v>
      </c>
      <c r="F890" s="14">
        <v>30</v>
      </c>
      <c r="G890" s="14">
        <v>0</v>
      </c>
      <c r="H890" s="14">
        <v>30</v>
      </c>
      <c r="I890" s="14">
        <v>1</v>
      </c>
      <c r="J890" s="14">
        <v>1</v>
      </c>
      <c r="K890" s="14">
        <v>0.33</v>
      </c>
      <c r="L890" s="14">
        <v>0.33</v>
      </c>
      <c r="M890" s="14">
        <v>3</v>
      </c>
      <c r="N890" s="14">
        <v>3</v>
      </c>
      <c r="O890" s="14">
        <v>2000</v>
      </c>
      <c r="P890" s="14" t="s">
        <v>61</v>
      </c>
      <c r="Q890" s="14" t="s">
        <v>1866</v>
      </c>
      <c r="R890" s="14">
        <v>60</v>
      </c>
      <c r="S890" s="14">
        <v>60</v>
      </c>
      <c r="T890" s="14" t="s">
        <v>390</v>
      </c>
      <c r="U890" s="14"/>
    </row>
    <row r="891" ht="108" customHeight="1" spans="1:21">
      <c r="A891" s="14">
        <v>69</v>
      </c>
      <c r="B891" s="14" t="s">
        <v>1870</v>
      </c>
      <c r="C891" s="14" t="s">
        <v>1870</v>
      </c>
      <c r="D891" s="14" t="s">
        <v>1864</v>
      </c>
      <c r="E891" s="14" t="s">
        <v>1867</v>
      </c>
      <c r="F891" s="14">
        <v>24</v>
      </c>
      <c r="G891" s="14">
        <v>0</v>
      </c>
      <c r="H891" s="14">
        <v>24</v>
      </c>
      <c r="I891" s="14">
        <v>1</v>
      </c>
      <c r="J891" s="14">
        <v>1</v>
      </c>
      <c r="K891" s="14">
        <v>0.16</v>
      </c>
      <c r="L891" s="14">
        <v>0.16</v>
      </c>
      <c r="M891" s="14">
        <v>4</v>
      </c>
      <c r="N891" s="14">
        <v>4</v>
      </c>
      <c r="O891" s="14">
        <v>1993</v>
      </c>
      <c r="P891" s="14" t="s">
        <v>61</v>
      </c>
      <c r="Q891" s="14" t="s">
        <v>1866</v>
      </c>
      <c r="R891" s="14">
        <v>60</v>
      </c>
      <c r="S891" s="14">
        <v>60</v>
      </c>
      <c r="T891" s="14" t="s">
        <v>390</v>
      </c>
      <c r="U891" s="14"/>
    </row>
    <row r="892" ht="108" customHeight="1" spans="1:21">
      <c r="A892" s="14">
        <v>70</v>
      </c>
      <c r="B892" s="14" t="s">
        <v>1871</v>
      </c>
      <c r="C892" s="14" t="s">
        <v>1871</v>
      </c>
      <c r="D892" s="14" t="s">
        <v>1864</v>
      </c>
      <c r="E892" s="14" t="s">
        <v>1872</v>
      </c>
      <c r="F892" s="14">
        <v>512</v>
      </c>
      <c r="G892" s="14">
        <v>0</v>
      </c>
      <c r="H892" s="14">
        <v>512</v>
      </c>
      <c r="I892" s="14">
        <v>19</v>
      </c>
      <c r="J892" s="14">
        <v>19</v>
      </c>
      <c r="K892" s="14">
        <v>5.8</v>
      </c>
      <c r="L892" s="14">
        <v>5.8</v>
      </c>
      <c r="M892" s="14">
        <v>76</v>
      </c>
      <c r="N892" s="14">
        <v>76</v>
      </c>
      <c r="O892" s="14">
        <v>2000</v>
      </c>
      <c r="P892" s="14" t="s">
        <v>61</v>
      </c>
      <c r="Q892" s="14" t="s">
        <v>1866</v>
      </c>
      <c r="R892" s="14">
        <v>1200</v>
      </c>
      <c r="S892" s="14">
        <v>1200</v>
      </c>
      <c r="T892" s="14" t="s">
        <v>34</v>
      </c>
      <c r="U892" s="14"/>
    </row>
    <row r="893" ht="108" customHeight="1" spans="1:21">
      <c r="A893" s="14">
        <v>71</v>
      </c>
      <c r="B893" s="14" t="s">
        <v>1873</v>
      </c>
      <c r="C893" s="14" t="s">
        <v>1873</v>
      </c>
      <c r="D893" s="14" t="s">
        <v>1864</v>
      </c>
      <c r="E893" s="14" t="s">
        <v>1874</v>
      </c>
      <c r="F893" s="14">
        <v>44</v>
      </c>
      <c r="G893" s="14">
        <v>0</v>
      </c>
      <c r="H893" s="14">
        <v>44</v>
      </c>
      <c r="I893" s="14">
        <v>2</v>
      </c>
      <c r="J893" s="14">
        <v>2</v>
      </c>
      <c r="K893" s="14">
        <v>0.4</v>
      </c>
      <c r="L893" s="14">
        <v>0.4</v>
      </c>
      <c r="M893" s="14">
        <v>6</v>
      </c>
      <c r="N893" s="14">
        <v>6</v>
      </c>
      <c r="O893" s="14">
        <v>1993</v>
      </c>
      <c r="P893" s="14" t="s">
        <v>1013</v>
      </c>
      <c r="Q893" s="14" t="s">
        <v>1866</v>
      </c>
      <c r="R893" s="14">
        <v>100</v>
      </c>
      <c r="S893" s="14">
        <v>100</v>
      </c>
      <c r="T893" s="14" t="s">
        <v>390</v>
      </c>
      <c r="U893" s="14"/>
    </row>
    <row r="894" ht="108" customHeight="1" spans="1:21">
      <c r="A894" s="14">
        <v>72</v>
      </c>
      <c r="B894" s="14" t="s">
        <v>1500</v>
      </c>
      <c r="C894" s="14" t="s">
        <v>1500</v>
      </c>
      <c r="D894" s="14" t="s">
        <v>1864</v>
      </c>
      <c r="E894" s="14" t="s">
        <v>1874</v>
      </c>
      <c r="F894" s="14">
        <v>20</v>
      </c>
      <c r="G894" s="14">
        <v>0</v>
      </c>
      <c r="H894" s="14">
        <v>20</v>
      </c>
      <c r="I894" s="14">
        <v>1</v>
      </c>
      <c r="J894" s="14">
        <v>1</v>
      </c>
      <c r="K894" s="14">
        <v>0.2</v>
      </c>
      <c r="L894" s="14">
        <v>0.2</v>
      </c>
      <c r="M894" s="14">
        <v>2</v>
      </c>
      <c r="N894" s="14">
        <v>2</v>
      </c>
      <c r="O894" s="14">
        <v>1994</v>
      </c>
      <c r="P894" s="14" t="s">
        <v>1013</v>
      </c>
      <c r="Q894" s="14" t="s">
        <v>1866</v>
      </c>
      <c r="R894" s="14">
        <v>90</v>
      </c>
      <c r="S894" s="14">
        <v>90</v>
      </c>
      <c r="T894" s="14" t="s">
        <v>34</v>
      </c>
      <c r="U894" s="14"/>
    </row>
    <row r="895" ht="108" customHeight="1" spans="1:21">
      <c r="A895" s="14">
        <v>73</v>
      </c>
      <c r="B895" s="14" t="s">
        <v>1875</v>
      </c>
      <c r="C895" s="14" t="s">
        <v>1875</v>
      </c>
      <c r="D895" s="14" t="s">
        <v>1864</v>
      </c>
      <c r="E895" s="14" t="s">
        <v>1874</v>
      </c>
      <c r="F895" s="14">
        <v>128</v>
      </c>
      <c r="G895" s="14">
        <v>0</v>
      </c>
      <c r="H895" s="14">
        <v>128</v>
      </c>
      <c r="I895" s="14">
        <v>103</v>
      </c>
      <c r="J895" s="14">
        <v>103</v>
      </c>
      <c r="K895" s="14">
        <v>3.29</v>
      </c>
      <c r="L895" s="14">
        <v>3.29</v>
      </c>
      <c r="M895" s="14">
        <v>103</v>
      </c>
      <c r="N895" s="14">
        <v>103</v>
      </c>
      <c r="O895" s="14">
        <v>2000</v>
      </c>
      <c r="P895" s="14" t="s">
        <v>1013</v>
      </c>
      <c r="Q895" s="14" t="s">
        <v>1866</v>
      </c>
      <c r="R895" s="14">
        <v>1000</v>
      </c>
      <c r="S895" s="14">
        <v>1000</v>
      </c>
      <c r="T895" s="14" t="s">
        <v>34</v>
      </c>
      <c r="U895" s="14"/>
    </row>
    <row r="896" ht="108" customHeight="1" spans="1:21">
      <c r="A896" s="14">
        <v>74</v>
      </c>
      <c r="B896" s="14" t="s">
        <v>1876</v>
      </c>
      <c r="C896" s="14" t="s">
        <v>1876</v>
      </c>
      <c r="D896" s="14" t="s">
        <v>1864</v>
      </c>
      <c r="E896" s="14" t="s">
        <v>1877</v>
      </c>
      <c r="F896" s="14">
        <v>20</v>
      </c>
      <c r="G896" s="14">
        <v>0</v>
      </c>
      <c r="H896" s="14">
        <v>20</v>
      </c>
      <c r="I896" s="14">
        <v>1</v>
      </c>
      <c r="J896" s="14">
        <v>1</v>
      </c>
      <c r="K896" s="14">
        <v>0.2</v>
      </c>
      <c r="L896" s="14">
        <v>0.2</v>
      </c>
      <c r="M896" s="14">
        <v>3</v>
      </c>
      <c r="N896" s="14">
        <v>3</v>
      </c>
      <c r="O896" s="14">
        <v>2000</v>
      </c>
      <c r="P896" s="14" t="s">
        <v>61</v>
      </c>
      <c r="Q896" s="14" t="s">
        <v>1866</v>
      </c>
      <c r="R896" s="14">
        <v>60</v>
      </c>
      <c r="S896" s="14">
        <v>60</v>
      </c>
      <c r="T896" s="14" t="s">
        <v>390</v>
      </c>
      <c r="U896" s="14"/>
    </row>
    <row r="897" ht="108" customHeight="1" spans="1:21">
      <c r="A897" s="14">
        <v>75</v>
      </c>
      <c r="B897" s="14" t="s">
        <v>1878</v>
      </c>
      <c r="C897" s="14" t="s">
        <v>1878</v>
      </c>
      <c r="D897" s="14" t="s">
        <v>1864</v>
      </c>
      <c r="E897" s="14" t="s">
        <v>1879</v>
      </c>
      <c r="F897" s="14">
        <v>64</v>
      </c>
      <c r="G897" s="14">
        <v>0</v>
      </c>
      <c r="H897" s="14">
        <v>64</v>
      </c>
      <c r="I897" s="14">
        <v>2</v>
      </c>
      <c r="J897" s="14">
        <v>2</v>
      </c>
      <c r="K897" s="14">
        <v>0.27</v>
      </c>
      <c r="L897" s="14">
        <v>0.27</v>
      </c>
      <c r="M897" s="14">
        <v>8</v>
      </c>
      <c r="N897" s="14">
        <v>8</v>
      </c>
      <c r="O897" s="14">
        <v>1998</v>
      </c>
      <c r="P897" s="14" t="s">
        <v>61</v>
      </c>
      <c r="Q897" s="14" t="s">
        <v>1866</v>
      </c>
      <c r="R897" s="14">
        <v>150</v>
      </c>
      <c r="S897" s="14">
        <v>150</v>
      </c>
      <c r="T897" s="14" t="s">
        <v>34</v>
      </c>
      <c r="U897" s="14"/>
    </row>
    <row r="898" ht="108" customHeight="1" spans="1:21">
      <c r="A898" s="14">
        <v>76</v>
      </c>
      <c r="B898" s="14" t="s">
        <v>1880</v>
      </c>
      <c r="C898" s="14" t="s">
        <v>1880</v>
      </c>
      <c r="D898" s="14" t="s">
        <v>1864</v>
      </c>
      <c r="E898" s="14" t="s">
        <v>1881</v>
      </c>
      <c r="F898" s="14">
        <v>48</v>
      </c>
      <c r="G898" s="14">
        <v>0</v>
      </c>
      <c r="H898" s="14">
        <v>48</v>
      </c>
      <c r="I898" s="14">
        <v>2</v>
      </c>
      <c r="J898" s="14">
        <v>2</v>
      </c>
      <c r="K898" s="14">
        <v>0.6</v>
      </c>
      <c r="L898" s="14">
        <v>0.6</v>
      </c>
      <c r="M898" s="14">
        <v>8</v>
      </c>
      <c r="N898" s="14">
        <v>8</v>
      </c>
      <c r="O898" s="14">
        <v>2000</v>
      </c>
      <c r="P898" s="14" t="s">
        <v>61</v>
      </c>
      <c r="Q898" s="14" t="s">
        <v>1866</v>
      </c>
      <c r="R898" s="14">
        <v>120</v>
      </c>
      <c r="S898" s="14">
        <v>120</v>
      </c>
      <c r="T898" s="14" t="s">
        <v>34</v>
      </c>
      <c r="U898" s="14"/>
    </row>
    <row r="899" ht="108" customHeight="1" spans="1:21">
      <c r="A899" s="14">
        <v>77</v>
      </c>
      <c r="B899" s="14" t="s">
        <v>1882</v>
      </c>
      <c r="C899" s="14" t="s">
        <v>1882</v>
      </c>
      <c r="D899" s="14" t="s">
        <v>1864</v>
      </c>
      <c r="E899" s="14" t="s">
        <v>1881</v>
      </c>
      <c r="F899" s="14">
        <v>66</v>
      </c>
      <c r="G899" s="14">
        <v>0</v>
      </c>
      <c r="H899" s="14">
        <v>66</v>
      </c>
      <c r="I899" s="14">
        <v>2</v>
      </c>
      <c r="J899" s="14">
        <v>2</v>
      </c>
      <c r="K899" s="14">
        <v>0.8</v>
      </c>
      <c r="L899" s="14">
        <v>0.8</v>
      </c>
      <c r="M899" s="14">
        <v>6</v>
      </c>
      <c r="N899" s="14">
        <v>6</v>
      </c>
      <c r="O899" s="14">
        <v>2002</v>
      </c>
      <c r="P899" s="14" t="s">
        <v>61</v>
      </c>
      <c r="Q899" s="14" t="s">
        <v>1866</v>
      </c>
      <c r="R899" s="14">
        <v>120</v>
      </c>
      <c r="S899" s="14">
        <v>120</v>
      </c>
      <c r="T899" s="14" t="s">
        <v>34</v>
      </c>
      <c r="U899" s="14"/>
    </row>
    <row r="900" ht="108" customHeight="1" spans="1:21">
      <c r="A900" s="14">
        <v>78</v>
      </c>
      <c r="B900" s="14" t="s">
        <v>1883</v>
      </c>
      <c r="C900" s="14" t="s">
        <v>1883</v>
      </c>
      <c r="D900" s="14" t="s">
        <v>1864</v>
      </c>
      <c r="E900" s="14" t="s">
        <v>1877</v>
      </c>
      <c r="F900" s="14">
        <v>97</v>
      </c>
      <c r="G900" s="14">
        <v>0</v>
      </c>
      <c r="H900" s="14">
        <v>97</v>
      </c>
      <c r="I900" s="14">
        <v>2</v>
      </c>
      <c r="J900" s="14">
        <v>2</v>
      </c>
      <c r="K900" s="14">
        <v>1.5</v>
      </c>
      <c r="L900" s="14">
        <v>1.5</v>
      </c>
      <c r="M900" s="14">
        <v>11</v>
      </c>
      <c r="N900" s="14">
        <v>11</v>
      </c>
      <c r="O900" s="14">
        <v>2005</v>
      </c>
      <c r="P900" s="14" t="s">
        <v>61</v>
      </c>
      <c r="Q900" s="14" t="s">
        <v>1866</v>
      </c>
      <c r="R900" s="14">
        <v>150</v>
      </c>
      <c r="S900" s="14">
        <v>150</v>
      </c>
      <c r="T900" s="14" t="s">
        <v>34</v>
      </c>
      <c r="U900" s="14"/>
    </row>
    <row r="901" ht="108" customHeight="1" spans="1:21">
      <c r="A901" s="14">
        <v>79</v>
      </c>
      <c r="B901" s="14" t="s">
        <v>1884</v>
      </c>
      <c r="C901" s="14" t="s">
        <v>1884</v>
      </c>
      <c r="D901" s="14" t="s">
        <v>1864</v>
      </c>
      <c r="E901" s="14" t="s">
        <v>1867</v>
      </c>
      <c r="F901" s="14">
        <v>57</v>
      </c>
      <c r="G901" s="14">
        <v>0</v>
      </c>
      <c r="H901" s="14">
        <v>57</v>
      </c>
      <c r="I901" s="14">
        <v>2</v>
      </c>
      <c r="J901" s="14">
        <v>2</v>
      </c>
      <c r="K901" s="14">
        <v>0.42</v>
      </c>
      <c r="L901" s="14">
        <v>0.42</v>
      </c>
      <c r="M901" s="14">
        <v>5</v>
      </c>
      <c r="N901" s="14">
        <v>5</v>
      </c>
      <c r="O901" s="14">
        <v>2005</v>
      </c>
      <c r="P901" s="14" t="s">
        <v>61</v>
      </c>
      <c r="Q901" s="14" t="s">
        <v>1866</v>
      </c>
      <c r="R901" s="14">
        <v>120</v>
      </c>
      <c r="S901" s="14">
        <v>120</v>
      </c>
      <c r="T901" s="14" t="s">
        <v>34</v>
      </c>
      <c r="U901" s="14"/>
    </row>
    <row r="902" ht="108" customHeight="1" spans="1:21">
      <c r="A902" s="14">
        <v>80</v>
      </c>
      <c r="B902" s="14" t="s">
        <v>1885</v>
      </c>
      <c r="C902" s="14" t="s">
        <v>1885</v>
      </c>
      <c r="D902" s="14" t="s">
        <v>1864</v>
      </c>
      <c r="E902" s="14" t="s">
        <v>1874</v>
      </c>
      <c r="F902" s="14">
        <v>162</v>
      </c>
      <c r="G902" s="14">
        <v>0</v>
      </c>
      <c r="H902" s="14">
        <v>162</v>
      </c>
      <c r="I902" s="14">
        <v>162</v>
      </c>
      <c r="J902" s="14">
        <v>162</v>
      </c>
      <c r="K902" s="14">
        <v>3.8</v>
      </c>
      <c r="L902" s="14">
        <v>3.8</v>
      </c>
      <c r="M902" s="14">
        <v>162</v>
      </c>
      <c r="N902" s="14">
        <v>162</v>
      </c>
      <c r="O902" s="14" t="s">
        <v>1886</v>
      </c>
      <c r="P902" s="14" t="s">
        <v>1449</v>
      </c>
      <c r="Q902" s="14" t="s">
        <v>1866</v>
      </c>
      <c r="R902" s="14">
        <v>1400</v>
      </c>
      <c r="S902" s="14">
        <v>1400</v>
      </c>
      <c r="T902" s="14" t="s">
        <v>34</v>
      </c>
      <c r="U902" s="14"/>
    </row>
    <row r="903" ht="132" customHeight="1" spans="1:21">
      <c r="A903" s="14">
        <v>81</v>
      </c>
      <c r="B903" s="14" t="s">
        <v>1887</v>
      </c>
      <c r="C903" s="14" t="s">
        <v>1887</v>
      </c>
      <c r="D903" s="14" t="s">
        <v>1864</v>
      </c>
      <c r="E903" s="14" t="s">
        <v>1888</v>
      </c>
      <c r="F903" s="14">
        <v>666</v>
      </c>
      <c r="G903" s="14">
        <v>0</v>
      </c>
      <c r="H903" s="14">
        <v>666</v>
      </c>
      <c r="I903" s="14">
        <v>549</v>
      </c>
      <c r="J903" s="14">
        <v>549</v>
      </c>
      <c r="K903" s="14">
        <v>17.7</v>
      </c>
      <c r="L903" s="14">
        <v>17.7</v>
      </c>
      <c r="M903" s="14">
        <v>549</v>
      </c>
      <c r="N903" s="14">
        <v>549</v>
      </c>
      <c r="O903" s="14" t="s">
        <v>1886</v>
      </c>
      <c r="P903" s="14" t="s">
        <v>1449</v>
      </c>
      <c r="Q903" s="14" t="s">
        <v>1866</v>
      </c>
      <c r="R903" s="14">
        <v>3200</v>
      </c>
      <c r="S903" s="14">
        <v>3200</v>
      </c>
      <c r="T903" s="14" t="s">
        <v>34</v>
      </c>
      <c r="U903" s="14"/>
    </row>
    <row r="904" ht="108" customHeight="1" spans="1:21">
      <c r="A904" s="14">
        <v>82</v>
      </c>
      <c r="B904" s="14" t="s">
        <v>1889</v>
      </c>
      <c r="C904" s="14" t="s">
        <v>1889</v>
      </c>
      <c r="D904" s="14" t="s">
        <v>1864</v>
      </c>
      <c r="E904" s="14" t="s">
        <v>1890</v>
      </c>
      <c r="F904" s="14">
        <v>60</v>
      </c>
      <c r="G904" s="14">
        <v>0</v>
      </c>
      <c r="H904" s="14">
        <v>60</v>
      </c>
      <c r="I904" s="14">
        <v>3</v>
      </c>
      <c r="J904" s="14">
        <v>3</v>
      </c>
      <c r="K904" s="14">
        <v>0.6</v>
      </c>
      <c r="L904" s="14">
        <v>0.6</v>
      </c>
      <c r="M904" s="14">
        <v>3</v>
      </c>
      <c r="N904" s="14">
        <v>3</v>
      </c>
      <c r="O904" s="14">
        <v>2003</v>
      </c>
      <c r="P904" s="14" t="s">
        <v>61</v>
      </c>
      <c r="Q904" s="14" t="s">
        <v>1866</v>
      </c>
      <c r="R904" s="14">
        <v>60</v>
      </c>
      <c r="S904" s="14">
        <v>60</v>
      </c>
      <c r="T904" s="14" t="s">
        <v>390</v>
      </c>
      <c r="U904" s="14"/>
    </row>
    <row r="905" ht="108" customHeight="1" spans="1:21">
      <c r="A905" s="14">
        <v>83</v>
      </c>
      <c r="B905" s="14" t="s">
        <v>1891</v>
      </c>
      <c r="C905" s="14" t="s">
        <v>1891</v>
      </c>
      <c r="D905" s="14" t="s">
        <v>1864</v>
      </c>
      <c r="E905" s="14" t="s">
        <v>1872</v>
      </c>
      <c r="F905" s="14">
        <v>702</v>
      </c>
      <c r="G905" s="14">
        <v>0</v>
      </c>
      <c r="H905" s="14">
        <v>702</v>
      </c>
      <c r="I905" s="14">
        <v>304</v>
      </c>
      <c r="J905" s="14">
        <v>304</v>
      </c>
      <c r="K905" s="14">
        <v>11.1</v>
      </c>
      <c r="L905" s="14">
        <v>11.1</v>
      </c>
      <c r="M905" s="14">
        <v>344</v>
      </c>
      <c r="N905" s="14">
        <v>344</v>
      </c>
      <c r="O905" s="14" t="s">
        <v>1886</v>
      </c>
      <c r="P905" s="14" t="s">
        <v>1892</v>
      </c>
      <c r="Q905" s="14" t="s">
        <v>1866</v>
      </c>
      <c r="R905" s="14">
        <v>2060</v>
      </c>
      <c r="S905" s="14">
        <v>2060</v>
      </c>
      <c r="T905" s="14" t="s">
        <v>390</v>
      </c>
      <c r="U905" s="14"/>
    </row>
    <row r="906" ht="108" customHeight="1" spans="1:21">
      <c r="A906" s="14">
        <v>84</v>
      </c>
      <c r="B906" s="14" t="s">
        <v>1893</v>
      </c>
      <c r="C906" s="14" t="s">
        <v>1893</v>
      </c>
      <c r="D906" s="14" t="s">
        <v>1864</v>
      </c>
      <c r="E906" s="14" t="s">
        <v>1872</v>
      </c>
      <c r="F906" s="14">
        <v>892</v>
      </c>
      <c r="G906" s="14">
        <v>0</v>
      </c>
      <c r="H906" s="14">
        <v>892</v>
      </c>
      <c r="I906" s="14">
        <v>423</v>
      </c>
      <c r="J906" s="14">
        <v>423</v>
      </c>
      <c r="K906" s="14">
        <v>12.1</v>
      </c>
      <c r="L906" s="14">
        <v>12.1</v>
      </c>
      <c r="M906" s="14">
        <v>427</v>
      </c>
      <c r="N906" s="14">
        <v>427</v>
      </c>
      <c r="O906" s="14" t="s">
        <v>1886</v>
      </c>
      <c r="P906" s="14" t="s">
        <v>1892</v>
      </c>
      <c r="Q906" s="14" t="s">
        <v>1866</v>
      </c>
      <c r="R906" s="14">
        <v>2220</v>
      </c>
      <c r="S906" s="14">
        <v>2220</v>
      </c>
      <c r="T906" s="14" t="s">
        <v>390</v>
      </c>
      <c r="U906" s="14"/>
    </row>
    <row r="907" ht="108" customHeight="1" spans="1:21">
      <c r="A907" s="14">
        <v>85</v>
      </c>
      <c r="B907" s="14" t="s">
        <v>1894</v>
      </c>
      <c r="C907" s="14" t="s">
        <v>1894</v>
      </c>
      <c r="D907" s="14" t="s">
        <v>1864</v>
      </c>
      <c r="E907" s="14" t="s">
        <v>1881</v>
      </c>
      <c r="F907" s="14">
        <v>532</v>
      </c>
      <c r="G907" s="14">
        <v>0</v>
      </c>
      <c r="H907" s="14">
        <v>532</v>
      </c>
      <c r="I907" s="14">
        <v>301</v>
      </c>
      <c r="J907" s="14">
        <v>301</v>
      </c>
      <c r="K907" s="14">
        <v>7.1</v>
      </c>
      <c r="L907" s="14">
        <v>7.1</v>
      </c>
      <c r="M907" s="14">
        <v>301</v>
      </c>
      <c r="N907" s="14">
        <v>301</v>
      </c>
      <c r="O907" s="14" t="s">
        <v>1886</v>
      </c>
      <c r="P907" s="14" t="s">
        <v>61</v>
      </c>
      <c r="Q907" s="14" t="s">
        <v>1866</v>
      </c>
      <c r="R907" s="14">
        <v>1400</v>
      </c>
      <c r="S907" s="14">
        <v>1400</v>
      </c>
      <c r="T907" s="14" t="s">
        <v>34</v>
      </c>
      <c r="U907" s="14"/>
    </row>
    <row r="908" ht="108" customHeight="1" spans="1:21">
      <c r="A908" s="14">
        <v>86</v>
      </c>
      <c r="B908" s="14" t="s">
        <v>1895</v>
      </c>
      <c r="C908" s="14" t="s">
        <v>1895</v>
      </c>
      <c r="D908" s="14" t="s">
        <v>1864</v>
      </c>
      <c r="E908" s="14" t="s">
        <v>1877</v>
      </c>
      <c r="F908" s="14">
        <v>164</v>
      </c>
      <c r="G908" s="14">
        <v>0</v>
      </c>
      <c r="H908" s="14">
        <v>164</v>
      </c>
      <c r="I908" s="14">
        <v>17</v>
      </c>
      <c r="J908" s="14">
        <v>17</v>
      </c>
      <c r="K908" s="14">
        <v>2</v>
      </c>
      <c r="L908" s="14">
        <v>2</v>
      </c>
      <c r="M908" s="14">
        <v>17</v>
      </c>
      <c r="N908" s="14">
        <v>17</v>
      </c>
      <c r="O908" s="14">
        <v>2005</v>
      </c>
      <c r="P908" s="14" t="s">
        <v>61</v>
      </c>
      <c r="Q908" s="14" t="s">
        <v>1866</v>
      </c>
      <c r="R908" s="14">
        <v>400</v>
      </c>
      <c r="S908" s="14">
        <v>400</v>
      </c>
      <c r="T908" s="14" t="s">
        <v>34</v>
      </c>
      <c r="U908" s="14"/>
    </row>
    <row r="909" ht="108" customHeight="1" spans="1:21">
      <c r="A909" s="14">
        <v>87</v>
      </c>
      <c r="B909" s="14" t="s">
        <v>1896</v>
      </c>
      <c r="C909" s="14" t="s">
        <v>1896</v>
      </c>
      <c r="D909" s="14" t="s">
        <v>1864</v>
      </c>
      <c r="E909" s="14" t="s">
        <v>1897</v>
      </c>
      <c r="F909" s="14">
        <v>482</v>
      </c>
      <c r="G909" s="14">
        <v>0</v>
      </c>
      <c r="H909" s="14">
        <v>482</v>
      </c>
      <c r="I909" s="14">
        <v>23</v>
      </c>
      <c r="J909" s="14">
        <v>23</v>
      </c>
      <c r="K909" s="14">
        <v>6.5</v>
      </c>
      <c r="L909" s="14">
        <v>6.5</v>
      </c>
      <c r="M909" s="14">
        <v>23</v>
      </c>
      <c r="N909" s="14">
        <v>23</v>
      </c>
      <c r="O909" s="14">
        <v>2005</v>
      </c>
      <c r="P909" s="14" t="s">
        <v>61</v>
      </c>
      <c r="Q909" s="14" t="s">
        <v>1866</v>
      </c>
      <c r="R909" s="14">
        <v>1000</v>
      </c>
      <c r="S909" s="14">
        <v>1000</v>
      </c>
      <c r="T909" s="14" t="s">
        <v>34</v>
      </c>
      <c r="U909" s="14"/>
    </row>
    <row r="910" ht="127" customHeight="1" spans="1:21">
      <c r="A910" s="14">
        <v>88</v>
      </c>
      <c r="B910" s="14" t="s">
        <v>1898</v>
      </c>
      <c r="C910" s="14" t="s">
        <v>1899</v>
      </c>
      <c r="D910" s="14" t="s">
        <v>1900</v>
      </c>
      <c r="E910" s="14" t="s">
        <v>1901</v>
      </c>
      <c r="F910" s="14">
        <v>88</v>
      </c>
      <c r="G910" s="14">
        <v>0</v>
      </c>
      <c r="H910" s="14">
        <v>179</v>
      </c>
      <c r="I910" s="14">
        <v>3</v>
      </c>
      <c r="J910" s="14">
        <v>7</v>
      </c>
      <c r="K910" s="14">
        <v>0.79</v>
      </c>
      <c r="L910" s="14">
        <v>1.62</v>
      </c>
      <c r="M910" s="14">
        <v>6</v>
      </c>
      <c r="N910" s="14">
        <v>6</v>
      </c>
      <c r="O910" s="14">
        <v>2003</v>
      </c>
      <c r="P910" s="14" t="s">
        <v>336</v>
      </c>
      <c r="Q910" s="14" t="s">
        <v>1902</v>
      </c>
      <c r="R910" s="14">
        <v>120</v>
      </c>
      <c r="S910" s="14">
        <v>288</v>
      </c>
      <c r="T910" s="14" t="s">
        <v>390</v>
      </c>
      <c r="U910" s="14"/>
    </row>
    <row r="911" ht="94" customHeight="1" spans="1:21">
      <c r="A911" s="14">
        <v>89</v>
      </c>
      <c r="B911" s="14" t="s">
        <v>1903</v>
      </c>
      <c r="C911" s="14"/>
      <c r="D911" s="14" t="s">
        <v>1900</v>
      </c>
      <c r="E911" s="14" t="s">
        <v>1901</v>
      </c>
      <c r="F911" s="14">
        <v>40</v>
      </c>
      <c r="G911" s="14"/>
      <c r="H911" s="14"/>
      <c r="I911" s="14">
        <v>2</v>
      </c>
      <c r="J911" s="14"/>
      <c r="K911" s="14">
        <v>0.4</v>
      </c>
      <c r="L911" s="14"/>
      <c r="M911" s="14">
        <v>4</v>
      </c>
      <c r="N911" s="14">
        <v>4</v>
      </c>
      <c r="O911" s="14">
        <v>2003</v>
      </c>
      <c r="P911" s="14" t="s">
        <v>336</v>
      </c>
      <c r="Q911" s="14" t="s">
        <v>1904</v>
      </c>
      <c r="R911" s="14">
        <v>80</v>
      </c>
      <c r="S911" s="14"/>
      <c r="T911" s="14" t="s">
        <v>390</v>
      </c>
      <c r="U911" s="14"/>
    </row>
    <row r="912" ht="94" customHeight="1" spans="1:21">
      <c r="A912" s="14">
        <v>90</v>
      </c>
      <c r="B912" s="14" t="s">
        <v>1905</v>
      </c>
      <c r="C912" s="14"/>
      <c r="D912" s="14" t="s">
        <v>1900</v>
      </c>
      <c r="E912" s="14" t="s">
        <v>1901</v>
      </c>
      <c r="F912" s="14">
        <v>51</v>
      </c>
      <c r="G912" s="14"/>
      <c r="H912" s="14"/>
      <c r="I912" s="14">
        <v>2</v>
      </c>
      <c r="J912" s="14"/>
      <c r="K912" s="14">
        <v>0.43</v>
      </c>
      <c r="L912" s="14"/>
      <c r="M912" s="14">
        <v>4</v>
      </c>
      <c r="N912" s="14">
        <v>4</v>
      </c>
      <c r="O912" s="14">
        <v>1996</v>
      </c>
      <c r="P912" s="14" t="s">
        <v>336</v>
      </c>
      <c r="Q912" s="14" t="s">
        <v>1904</v>
      </c>
      <c r="R912" s="14">
        <v>88</v>
      </c>
      <c r="S912" s="14"/>
      <c r="T912" s="14" t="s">
        <v>390</v>
      </c>
      <c r="U912" s="14"/>
    </row>
    <row r="913" ht="166" customHeight="1" spans="1:21">
      <c r="A913" s="14">
        <v>91</v>
      </c>
      <c r="B913" s="14" t="s">
        <v>148</v>
      </c>
      <c r="C913" s="14" t="s">
        <v>1906</v>
      </c>
      <c r="D913" s="14" t="s">
        <v>1900</v>
      </c>
      <c r="E913" s="14" t="s">
        <v>1907</v>
      </c>
      <c r="F913" s="14">
        <v>30</v>
      </c>
      <c r="G913" s="14">
        <v>0</v>
      </c>
      <c r="H913" s="14">
        <v>30</v>
      </c>
      <c r="I913" s="14">
        <v>3</v>
      </c>
      <c r="J913" s="14">
        <v>3</v>
      </c>
      <c r="K913" s="14">
        <v>0.3</v>
      </c>
      <c r="L913" s="14">
        <v>0.3</v>
      </c>
      <c r="M913" s="14">
        <v>3</v>
      </c>
      <c r="N913" s="14">
        <v>3</v>
      </c>
      <c r="O913" s="14">
        <v>1996</v>
      </c>
      <c r="P913" s="14" t="s">
        <v>336</v>
      </c>
      <c r="Q913" s="14" t="s">
        <v>1908</v>
      </c>
      <c r="R913" s="14">
        <v>100</v>
      </c>
      <c r="S913" s="14">
        <v>100</v>
      </c>
      <c r="T913" s="14" t="s">
        <v>390</v>
      </c>
      <c r="U913" s="14"/>
    </row>
    <row r="914" ht="166" customHeight="1" spans="1:21">
      <c r="A914" s="14">
        <v>92</v>
      </c>
      <c r="B914" s="14" t="s">
        <v>1848</v>
      </c>
      <c r="C914" s="14" t="s">
        <v>1909</v>
      </c>
      <c r="D914" s="14" t="s">
        <v>1900</v>
      </c>
      <c r="E914" s="14" t="s">
        <v>1910</v>
      </c>
      <c r="F914" s="14">
        <v>80</v>
      </c>
      <c r="G914" s="14">
        <v>0</v>
      </c>
      <c r="H914" s="14">
        <v>80</v>
      </c>
      <c r="I914" s="14">
        <v>4</v>
      </c>
      <c r="J914" s="14">
        <v>4</v>
      </c>
      <c r="K914" s="14">
        <v>1</v>
      </c>
      <c r="L914" s="14">
        <v>1</v>
      </c>
      <c r="M914" s="14">
        <v>8</v>
      </c>
      <c r="N914" s="14">
        <v>8</v>
      </c>
      <c r="O914" s="14">
        <v>2000</v>
      </c>
      <c r="P914" s="14" t="s">
        <v>336</v>
      </c>
      <c r="Q914" s="14" t="s">
        <v>1911</v>
      </c>
      <c r="R914" s="14">
        <v>150</v>
      </c>
      <c r="S914" s="14">
        <v>150</v>
      </c>
      <c r="T914" s="14" t="s">
        <v>390</v>
      </c>
      <c r="U914" s="14"/>
    </row>
    <row r="915" ht="166" customHeight="1" spans="1:21">
      <c r="A915" s="14">
        <v>93</v>
      </c>
      <c r="B915" s="14" t="s">
        <v>1912</v>
      </c>
      <c r="C915" s="14" t="s">
        <v>1913</v>
      </c>
      <c r="D915" s="14" t="s">
        <v>1900</v>
      </c>
      <c r="E915" s="14" t="s">
        <v>610</v>
      </c>
      <c r="F915" s="14">
        <v>216</v>
      </c>
      <c r="G915" s="14">
        <v>0</v>
      </c>
      <c r="H915" s="14">
        <v>216</v>
      </c>
      <c r="I915" s="14">
        <v>9</v>
      </c>
      <c r="J915" s="14">
        <v>9</v>
      </c>
      <c r="K915" s="14">
        <v>1.71</v>
      </c>
      <c r="L915" s="14">
        <v>1.71</v>
      </c>
      <c r="M915" s="14">
        <v>18</v>
      </c>
      <c r="N915" s="14">
        <v>18</v>
      </c>
      <c r="O915" s="14">
        <v>1999</v>
      </c>
      <c r="P915" s="14" t="s">
        <v>336</v>
      </c>
      <c r="Q915" s="14" t="s">
        <v>1914</v>
      </c>
      <c r="R915" s="14">
        <v>420</v>
      </c>
      <c r="S915" s="14">
        <v>420</v>
      </c>
      <c r="T915" s="14" t="s">
        <v>390</v>
      </c>
      <c r="U915" s="14"/>
    </row>
    <row r="916" ht="166" customHeight="1" spans="1:21">
      <c r="A916" s="14">
        <v>94</v>
      </c>
      <c r="B916" s="14" t="s">
        <v>1915</v>
      </c>
      <c r="C916" s="14" t="s">
        <v>1916</v>
      </c>
      <c r="D916" s="14" t="s">
        <v>1900</v>
      </c>
      <c r="E916" s="14" t="s">
        <v>1910</v>
      </c>
      <c r="F916" s="14">
        <v>180</v>
      </c>
      <c r="G916" s="14">
        <v>0</v>
      </c>
      <c r="H916" s="14">
        <v>180</v>
      </c>
      <c r="I916" s="14">
        <v>8</v>
      </c>
      <c r="J916" s="14">
        <v>8</v>
      </c>
      <c r="K916" s="14">
        <v>1.6</v>
      </c>
      <c r="L916" s="14">
        <v>1.6</v>
      </c>
      <c r="M916" s="14">
        <v>16</v>
      </c>
      <c r="N916" s="14">
        <v>16</v>
      </c>
      <c r="O916" s="14">
        <v>2005</v>
      </c>
      <c r="P916" s="14" t="s">
        <v>336</v>
      </c>
      <c r="Q916" s="14" t="s">
        <v>1917</v>
      </c>
      <c r="R916" s="14">
        <v>320</v>
      </c>
      <c r="S916" s="14">
        <v>320</v>
      </c>
      <c r="T916" s="14" t="s">
        <v>390</v>
      </c>
      <c r="U916" s="14"/>
    </row>
    <row r="917" ht="166" customHeight="1" spans="1:21">
      <c r="A917" s="14">
        <v>95</v>
      </c>
      <c r="B917" s="14" t="s">
        <v>1918</v>
      </c>
      <c r="C917" s="14" t="s">
        <v>1919</v>
      </c>
      <c r="D917" s="14" t="s">
        <v>1900</v>
      </c>
      <c r="E917" s="14" t="s">
        <v>598</v>
      </c>
      <c r="F917" s="14">
        <v>624</v>
      </c>
      <c r="G917" s="14">
        <v>0</v>
      </c>
      <c r="H917" s="14">
        <v>624</v>
      </c>
      <c r="I917" s="14">
        <v>18</v>
      </c>
      <c r="J917" s="14">
        <v>18</v>
      </c>
      <c r="K917" s="14">
        <v>5.62</v>
      </c>
      <c r="L917" s="14">
        <v>5.62</v>
      </c>
      <c r="M917" s="14">
        <v>36</v>
      </c>
      <c r="N917" s="14">
        <v>36</v>
      </c>
      <c r="O917" s="14">
        <v>2005</v>
      </c>
      <c r="P917" s="14" t="s">
        <v>336</v>
      </c>
      <c r="Q917" s="14" t="s">
        <v>1908</v>
      </c>
      <c r="R917" s="14">
        <v>880</v>
      </c>
      <c r="S917" s="14">
        <v>880</v>
      </c>
      <c r="T917" s="14" t="s">
        <v>390</v>
      </c>
      <c r="U917" s="14"/>
    </row>
    <row r="918" ht="166" customHeight="1" spans="1:21">
      <c r="A918" s="14">
        <v>96</v>
      </c>
      <c r="B918" s="14" t="s">
        <v>1920</v>
      </c>
      <c r="C918" s="14" t="s">
        <v>1921</v>
      </c>
      <c r="D918" s="14" t="s">
        <v>1900</v>
      </c>
      <c r="E918" s="14" t="s">
        <v>1922</v>
      </c>
      <c r="F918" s="14">
        <v>594</v>
      </c>
      <c r="G918" s="14">
        <v>0</v>
      </c>
      <c r="H918" s="14">
        <v>594</v>
      </c>
      <c r="I918" s="14">
        <v>24</v>
      </c>
      <c r="J918" s="14">
        <v>24</v>
      </c>
      <c r="K918" s="14">
        <v>7.2</v>
      </c>
      <c r="L918" s="14">
        <v>7.2</v>
      </c>
      <c r="M918" s="14">
        <v>52</v>
      </c>
      <c r="N918" s="14">
        <v>52</v>
      </c>
      <c r="O918" s="14">
        <v>2004</v>
      </c>
      <c r="P918" s="14" t="s">
        <v>336</v>
      </c>
      <c r="Q918" s="14" t="s">
        <v>1923</v>
      </c>
      <c r="R918" s="14">
        <v>1400</v>
      </c>
      <c r="S918" s="14">
        <v>1400</v>
      </c>
      <c r="T918" s="14" t="s">
        <v>390</v>
      </c>
      <c r="U918" s="14"/>
    </row>
    <row r="919" ht="166" customHeight="1" spans="1:21">
      <c r="A919" s="14">
        <v>97</v>
      </c>
      <c r="B919" s="14" t="s">
        <v>1924</v>
      </c>
      <c r="C919" s="14" t="s">
        <v>1925</v>
      </c>
      <c r="D919" s="14" t="s">
        <v>1900</v>
      </c>
      <c r="E919" s="14" t="s">
        <v>1907</v>
      </c>
      <c r="F919" s="14">
        <v>984</v>
      </c>
      <c r="G919" s="14">
        <v>0</v>
      </c>
      <c r="H919" s="14">
        <v>984</v>
      </c>
      <c r="I919" s="14">
        <v>41</v>
      </c>
      <c r="J919" s="14">
        <v>41</v>
      </c>
      <c r="K919" s="14">
        <v>9.5</v>
      </c>
      <c r="L919" s="14">
        <v>9.5</v>
      </c>
      <c r="M919" s="14">
        <v>92</v>
      </c>
      <c r="N919" s="14">
        <v>92</v>
      </c>
      <c r="O919" s="14">
        <v>2003</v>
      </c>
      <c r="P919" s="14" t="s">
        <v>336</v>
      </c>
      <c r="Q919" s="14" t="s">
        <v>1911</v>
      </c>
      <c r="R919" s="14">
        <v>1800</v>
      </c>
      <c r="S919" s="14">
        <v>1800</v>
      </c>
      <c r="T919" s="14" t="s">
        <v>390</v>
      </c>
      <c r="U919" s="14"/>
    </row>
    <row r="920" ht="129" customHeight="1" spans="1:21">
      <c r="A920" s="14">
        <v>98</v>
      </c>
      <c r="B920" s="14" t="s">
        <v>1926</v>
      </c>
      <c r="C920" s="14" t="s">
        <v>1927</v>
      </c>
      <c r="D920" s="14" t="s">
        <v>1900</v>
      </c>
      <c r="E920" s="14" t="s">
        <v>1907</v>
      </c>
      <c r="F920" s="14">
        <v>210</v>
      </c>
      <c r="G920" s="14">
        <v>0</v>
      </c>
      <c r="H920" s="14">
        <v>280</v>
      </c>
      <c r="I920" s="14">
        <v>32</v>
      </c>
      <c r="J920" s="14">
        <v>35</v>
      </c>
      <c r="K920" s="14">
        <v>1.47</v>
      </c>
      <c r="L920" s="14">
        <v>1.68</v>
      </c>
      <c r="M920" s="14">
        <v>8</v>
      </c>
      <c r="N920" s="14">
        <v>8</v>
      </c>
      <c r="O920" s="14">
        <v>1998</v>
      </c>
      <c r="P920" s="14" t="s">
        <v>336</v>
      </c>
      <c r="Q920" s="14" t="s">
        <v>1928</v>
      </c>
      <c r="R920" s="14">
        <v>300</v>
      </c>
      <c r="S920" s="14">
        <v>450</v>
      </c>
      <c r="T920" s="14" t="s">
        <v>390</v>
      </c>
      <c r="U920" s="14"/>
    </row>
    <row r="921" ht="129" customHeight="1" spans="1:21">
      <c r="A921" s="14">
        <v>99</v>
      </c>
      <c r="B921" s="14" t="s">
        <v>1929</v>
      </c>
      <c r="C921" s="14"/>
      <c r="D921" s="14" t="s">
        <v>1900</v>
      </c>
      <c r="E921" s="14" t="s">
        <v>1907</v>
      </c>
      <c r="F921" s="14">
        <v>70</v>
      </c>
      <c r="G921" s="14">
        <v>0</v>
      </c>
      <c r="H921" s="14"/>
      <c r="I921" s="14">
        <v>3</v>
      </c>
      <c r="J921" s="14"/>
      <c r="K921" s="14">
        <v>0.21</v>
      </c>
      <c r="L921" s="14"/>
      <c r="M921" s="14">
        <v>6</v>
      </c>
      <c r="N921" s="14">
        <v>6</v>
      </c>
      <c r="O921" s="14">
        <v>1998</v>
      </c>
      <c r="P921" s="14" t="s">
        <v>336</v>
      </c>
      <c r="Q921" s="14" t="s">
        <v>1928</v>
      </c>
      <c r="R921" s="14">
        <v>150</v>
      </c>
      <c r="S921" s="14"/>
      <c r="T921" s="14" t="s">
        <v>390</v>
      </c>
      <c r="U921" s="14"/>
    </row>
    <row r="922" ht="145" customHeight="1" spans="1:21">
      <c r="A922" s="14">
        <v>100</v>
      </c>
      <c r="B922" s="14" t="s">
        <v>1930</v>
      </c>
      <c r="C922" s="14" t="s">
        <v>1931</v>
      </c>
      <c r="D922" s="14" t="s">
        <v>1900</v>
      </c>
      <c r="E922" s="14" t="s">
        <v>1932</v>
      </c>
      <c r="F922" s="14">
        <v>300</v>
      </c>
      <c r="G922" s="14">
        <v>0</v>
      </c>
      <c r="H922" s="14">
        <v>300</v>
      </c>
      <c r="I922" s="14">
        <v>48</v>
      </c>
      <c r="J922" s="14">
        <v>48</v>
      </c>
      <c r="K922" s="14">
        <v>1.5</v>
      </c>
      <c r="L922" s="14">
        <v>1.5</v>
      </c>
      <c r="M922" s="14">
        <v>10</v>
      </c>
      <c r="N922" s="14">
        <v>10</v>
      </c>
      <c r="O922" s="14">
        <v>1983</v>
      </c>
      <c r="P922" s="14" t="s">
        <v>336</v>
      </c>
      <c r="Q922" s="14" t="s">
        <v>1933</v>
      </c>
      <c r="R922" s="14">
        <v>350</v>
      </c>
      <c r="S922" s="14">
        <v>350</v>
      </c>
      <c r="T922" s="14" t="s">
        <v>390</v>
      </c>
      <c r="U922" s="14"/>
    </row>
    <row r="923" ht="145" customHeight="1" spans="1:21">
      <c r="A923" s="14">
        <v>101</v>
      </c>
      <c r="B923" s="14" t="s">
        <v>1934</v>
      </c>
      <c r="C923" s="14" t="s">
        <v>1935</v>
      </c>
      <c r="D923" s="14" t="s">
        <v>1900</v>
      </c>
      <c r="E923" s="14" t="s">
        <v>1907</v>
      </c>
      <c r="F923" s="14">
        <v>100</v>
      </c>
      <c r="G923" s="14">
        <v>0</v>
      </c>
      <c r="H923" s="14">
        <v>100</v>
      </c>
      <c r="I923" s="14">
        <v>5</v>
      </c>
      <c r="J923" s="14">
        <v>5</v>
      </c>
      <c r="K923" s="14">
        <v>0.85</v>
      </c>
      <c r="L923" s="14">
        <v>0.85</v>
      </c>
      <c r="M923" s="14">
        <v>10</v>
      </c>
      <c r="N923" s="14">
        <v>10</v>
      </c>
      <c r="O923" s="14">
        <v>1997</v>
      </c>
      <c r="P923" s="14" t="s">
        <v>336</v>
      </c>
      <c r="Q923" s="14" t="s">
        <v>1936</v>
      </c>
      <c r="R923" s="14">
        <v>170</v>
      </c>
      <c r="S923" s="14">
        <v>170</v>
      </c>
      <c r="T923" s="14" t="s">
        <v>390</v>
      </c>
      <c r="U923" s="14"/>
    </row>
    <row r="924" ht="147" customHeight="1" spans="1:21">
      <c r="A924" s="14">
        <v>102</v>
      </c>
      <c r="B924" s="14" t="s">
        <v>1937</v>
      </c>
      <c r="C924" s="14" t="s">
        <v>1111</v>
      </c>
      <c r="D924" s="14" t="s">
        <v>1900</v>
      </c>
      <c r="E924" s="14" t="s">
        <v>610</v>
      </c>
      <c r="F924" s="14">
        <v>63</v>
      </c>
      <c r="G924" s="14">
        <v>0</v>
      </c>
      <c r="H924" s="14">
        <v>63</v>
      </c>
      <c r="I924" s="14">
        <v>4</v>
      </c>
      <c r="J924" s="14">
        <v>4</v>
      </c>
      <c r="K924" s="14">
        <v>0.4</v>
      </c>
      <c r="L924" s="14">
        <v>0.4</v>
      </c>
      <c r="M924" s="14">
        <v>12</v>
      </c>
      <c r="N924" s="14">
        <v>12</v>
      </c>
      <c r="O924" s="14">
        <v>1980</v>
      </c>
      <c r="P924" s="14" t="s">
        <v>336</v>
      </c>
      <c r="Q924" s="14" t="s">
        <v>1914</v>
      </c>
      <c r="R924" s="14">
        <v>80</v>
      </c>
      <c r="S924" s="14">
        <v>80</v>
      </c>
      <c r="T924" s="14" t="s">
        <v>390</v>
      </c>
      <c r="U924" s="14"/>
    </row>
    <row r="925" ht="57" customHeight="1" spans="1:21">
      <c r="A925" s="14">
        <v>103</v>
      </c>
      <c r="B925" s="14" t="s">
        <v>1938</v>
      </c>
      <c r="C925" s="14" t="s">
        <v>1939</v>
      </c>
      <c r="D925" s="14" t="s">
        <v>1940</v>
      </c>
      <c r="E925" s="14" t="s">
        <v>1941</v>
      </c>
      <c r="F925" s="14">
        <v>101</v>
      </c>
      <c r="G925" s="14">
        <v>0</v>
      </c>
      <c r="H925" s="14">
        <v>362</v>
      </c>
      <c r="I925" s="14">
        <v>101</v>
      </c>
      <c r="J925" s="14">
        <v>272</v>
      </c>
      <c r="K925" s="14">
        <v>2.04</v>
      </c>
      <c r="L925" s="14">
        <v>8.95</v>
      </c>
      <c r="M925" s="14">
        <v>0</v>
      </c>
      <c r="N925" s="14">
        <v>0</v>
      </c>
      <c r="O925" s="14" t="s">
        <v>913</v>
      </c>
      <c r="P925" s="14" t="s">
        <v>1449</v>
      </c>
      <c r="Q925" s="14" t="s">
        <v>1942</v>
      </c>
      <c r="R925" s="14">
        <v>764.6</v>
      </c>
      <c r="S925" s="14">
        <v>2634.12</v>
      </c>
      <c r="T925" s="14" t="s">
        <v>1943</v>
      </c>
      <c r="U925" s="14"/>
    </row>
    <row r="926" ht="57" customHeight="1" spans="1:21">
      <c r="A926" s="14">
        <v>104</v>
      </c>
      <c r="B926" s="14" t="s">
        <v>1944</v>
      </c>
      <c r="C926" s="14"/>
      <c r="D926" s="14" t="s">
        <v>1940</v>
      </c>
      <c r="E926" s="14" t="s">
        <v>1941</v>
      </c>
      <c r="F926" s="14">
        <v>120</v>
      </c>
      <c r="G926" s="14">
        <v>0</v>
      </c>
      <c r="H926" s="14"/>
      <c r="I926" s="14">
        <v>120</v>
      </c>
      <c r="J926" s="14"/>
      <c r="K926" s="14">
        <v>4.5</v>
      </c>
      <c r="L926" s="14"/>
      <c r="M926" s="14">
        <v>0</v>
      </c>
      <c r="N926" s="14">
        <v>0</v>
      </c>
      <c r="O926" s="14" t="s">
        <v>913</v>
      </c>
      <c r="P926" s="14" t="s">
        <v>1449</v>
      </c>
      <c r="Q926" s="14"/>
      <c r="R926" s="14">
        <v>1180.52</v>
      </c>
      <c r="S926" s="14"/>
      <c r="T926" s="14" t="s">
        <v>1943</v>
      </c>
      <c r="U926" s="14"/>
    </row>
    <row r="927" ht="57" customHeight="1" spans="1:21">
      <c r="A927" s="14">
        <v>105</v>
      </c>
      <c r="B927" s="14" t="s">
        <v>1945</v>
      </c>
      <c r="C927" s="14"/>
      <c r="D927" s="14" t="s">
        <v>1940</v>
      </c>
      <c r="E927" s="14" t="s">
        <v>1941</v>
      </c>
      <c r="F927" s="14">
        <v>45</v>
      </c>
      <c r="G927" s="14">
        <v>0</v>
      </c>
      <c r="H927" s="14"/>
      <c r="I927" s="14">
        <v>45</v>
      </c>
      <c r="J927" s="14"/>
      <c r="K927" s="14">
        <v>0.85</v>
      </c>
      <c r="L927" s="14"/>
      <c r="M927" s="14">
        <v>0</v>
      </c>
      <c r="N927" s="14">
        <v>0</v>
      </c>
      <c r="O927" s="14" t="s">
        <v>913</v>
      </c>
      <c r="P927" s="14" t="s">
        <v>1449</v>
      </c>
      <c r="Q927" s="14"/>
      <c r="R927" s="14">
        <v>302</v>
      </c>
      <c r="S927" s="14"/>
      <c r="T927" s="14" t="s">
        <v>1943</v>
      </c>
      <c r="U927" s="14"/>
    </row>
    <row r="928" ht="57" customHeight="1" spans="1:21">
      <c r="A928" s="14">
        <v>106</v>
      </c>
      <c r="B928" s="14" t="s">
        <v>1946</v>
      </c>
      <c r="C928" s="14"/>
      <c r="D928" s="14" t="s">
        <v>1940</v>
      </c>
      <c r="E928" s="14" t="s">
        <v>1941</v>
      </c>
      <c r="F928" s="14">
        <v>96</v>
      </c>
      <c r="G928" s="14">
        <v>0</v>
      </c>
      <c r="H928" s="14"/>
      <c r="I928" s="14">
        <v>6</v>
      </c>
      <c r="J928" s="14"/>
      <c r="K928" s="14">
        <v>1.56</v>
      </c>
      <c r="L928" s="14"/>
      <c r="M928" s="14">
        <v>6</v>
      </c>
      <c r="N928" s="14">
        <v>6</v>
      </c>
      <c r="O928" s="14" t="s">
        <v>913</v>
      </c>
      <c r="P928" s="14" t="s">
        <v>61</v>
      </c>
      <c r="Q928" s="14"/>
      <c r="R928" s="14">
        <v>387</v>
      </c>
      <c r="S928" s="14"/>
      <c r="T928" s="14" t="s">
        <v>1943</v>
      </c>
      <c r="U928" s="14"/>
    </row>
    <row r="929" ht="76" customHeight="1" spans="1:21">
      <c r="A929" s="14">
        <v>107</v>
      </c>
      <c r="B929" s="14" t="s">
        <v>1947</v>
      </c>
      <c r="C929" s="14" t="s">
        <v>1948</v>
      </c>
      <c r="D929" s="14" t="s">
        <v>1940</v>
      </c>
      <c r="E929" s="14" t="s">
        <v>1949</v>
      </c>
      <c r="F929" s="14">
        <v>120</v>
      </c>
      <c r="G929" s="14">
        <v>0</v>
      </c>
      <c r="H929" s="14">
        <v>300</v>
      </c>
      <c r="I929" s="14">
        <v>120</v>
      </c>
      <c r="J929" s="14">
        <v>300</v>
      </c>
      <c r="K929" s="14">
        <v>1.8</v>
      </c>
      <c r="L929" s="14">
        <v>3.7</v>
      </c>
      <c r="M929" s="14">
        <v>0</v>
      </c>
      <c r="N929" s="14">
        <v>0</v>
      </c>
      <c r="O929" s="14" t="s">
        <v>913</v>
      </c>
      <c r="P929" s="14" t="s">
        <v>1449</v>
      </c>
      <c r="Q929" s="14" t="s">
        <v>1942</v>
      </c>
      <c r="R929" s="14">
        <v>670</v>
      </c>
      <c r="S929" s="14">
        <v>1204</v>
      </c>
      <c r="T929" s="14" t="s">
        <v>1943</v>
      </c>
      <c r="U929" s="14"/>
    </row>
    <row r="930" ht="76" customHeight="1" spans="1:21">
      <c r="A930" s="14">
        <v>108</v>
      </c>
      <c r="B930" s="14" t="s">
        <v>1950</v>
      </c>
      <c r="C930" s="14"/>
      <c r="D930" s="14" t="s">
        <v>1940</v>
      </c>
      <c r="E930" s="14" t="s">
        <v>1949</v>
      </c>
      <c r="F930" s="14">
        <v>180</v>
      </c>
      <c r="G930" s="14">
        <v>0</v>
      </c>
      <c r="H930" s="14"/>
      <c r="I930" s="14">
        <v>180</v>
      </c>
      <c r="J930" s="14"/>
      <c r="K930" s="14">
        <v>1.9</v>
      </c>
      <c r="L930" s="14"/>
      <c r="M930" s="14">
        <v>0</v>
      </c>
      <c r="N930" s="14">
        <v>0</v>
      </c>
      <c r="O930" s="14" t="s">
        <v>913</v>
      </c>
      <c r="P930" s="14" t="s">
        <v>1449</v>
      </c>
      <c r="Q930" s="14"/>
      <c r="R930" s="14">
        <v>534</v>
      </c>
      <c r="S930" s="14"/>
      <c r="T930" s="14" t="s">
        <v>1943</v>
      </c>
      <c r="U930" s="14"/>
    </row>
    <row r="931" ht="57" customHeight="1" spans="1:21">
      <c r="A931" s="14">
        <v>109</v>
      </c>
      <c r="B931" s="14" t="s">
        <v>1951</v>
      </c>
      <c r="C931" s="14" t="s">
        <v>1952</v>
      </c>
      <c r="D931" s="14" t="s">
        <v>1940</v>
      </c>
      <c r="E931" s="14" t="s">
        <v>1953</v>
      </c>
      <c r="F931" s="14">
        <v>156</v>
      </c>
      <c r="G931" s="14">
        <v>0</v>
      </c>
      <c r="H931" s="14">
        <v>435</v>
      </c>
      <c r="I931" s="14">
        <v>6</v>
      </c>
      <c r="J931" s="14">
        <v>186</v>
      </c>
      <c r="K931" s="14">
        <v>0.8</v>
      </c>
      <c r="L931" s="14">
        <v>4.59</v>
      </c>
      <c r="M931" s="14">
        <v>8</v>
      </c>
      <c r="N931" s="14">
        <v>8</v>
      </c>
      <c r="O931" s="14" t="s">
        <v>917</v>
      </c>
      <c r="P931" s="14" t="s">
        <v>37</v>
      </c>
      <c r="Q931" s="14" t="s">
        <v>1954</v>
      </c>
      <c r="R931" s="14">
        <v>421.48</v>
      </c>
      <c r="S931" s="14">
        <v>1841.72</v>
      </c>
      <c r="T931" s="14" t="s">
        <v>1943</v>
      </c>
      <c r="U931" s="14"/>
    </row>
    <row r="932" ht="57" customHeight="1" spans="1:21">
      <c r="A932" s="14">
        <v>110</v>
      </c>
      <c r="B932" s="14" t="s">
        <v>1955</v>
      </c>
      <c r="C932" s="14"/>
      <c r="D932" s="14" t="s">
        <v>1940</v>
      </c>
      <c r="E932" s="14" t="s">
        <v>1953</v>
      </c>
      <c r="F932" s="14">
        <v>18</v>
      </c>
      <c r="G932" s="14">
        <v>0</v>
      </c>
      <c r="H932" s="14"/>
      <c r="I932" s="14">
        <v>1</v>
      </c>
      <c r="J932" s="14"/>
      <c r="K932" s="14">
        <v>0.06</v>
      </c>
      <c r="L932" s="14"/>
      <c r="M932" s="14">
        <v>2</v>
      </c>
      <c r="N932" s="14">
        <v>2</v>
      </c>
      <c r="O932" s="14" t="s">
        <v>917</v>
      </c>
      <c r="P932" s="14" t="s">
        <v>37</v>
      </c>
      <c r="Q932" s="14"/>
      <c r="R932" s="14">
        <v>201</v>
      </c>
      <c r="S932" s="14"/>
      <c r="T932" s="14" t="s">
        <v>1943</v>
      </c>
      <c r="U932" s="14"/>
    </row>
    <row r="933" ht="57" customHeight="1" spans="1:21">
      <c r="A933" s="14">
        <v>111</v>
      </c>
      <c r="B933" s="14" t="s">
        <v>1956</v>
      </c>
      <c r="C933" s="14"/>
      <c r="D933" s="14" t="s">
        <v>1940</v>
      </c>
      <c r="E933" s="14" t="s">
        <v>1953</v>
      </c>
      <c r="F933" s="14">
        <v>68</v>
      </c>
      <c r="G933" s="14">
        <v>0</v>
      </c>
      <c r="H933" s="14"/>
      <c r="I933" s="14">
        <v>68</v>
      </c>
      <c r="J933" s="14"/>
      <c r="K933" s="14">
        <v>1.87</v>
      </c>
      <c r="L933" s="14"/>
      <c r="M933" s="14">
        <v>0</v>
      </c>
      <c r="N933" s="14">
        <v>0</v>
      </c>
      <c r="O933" s="14" t="s">
        <v>951</v>
      </c>
      <c r="P933" s="14" t="s">
        <v>1449</v>
      </c>
      <c r="Q933" s="14"/>
      <c r="R933" s="14">
        <v>630</v>
      </c>
      <c r="S933" s="14"/>
      <c r="T933" s="14" t="s">
        <v>1943</v>
      </c>
      <c r="U933" s="14"/>
    </row>
    <row r="934" ht="57" customHeight="1" spans="1:21">
      <c r="A934" s="14">
        <v>112</v>
      </c>
      <c r="B934" s="14" t="s">
        <v>1957</v>
      </c>
      <c r="C934" s="14"/>
      <c r="D934" s="14" t="s">
        <v>1940</v>
      </c>
      <c r="E934" s="14" t="s">
        <v>1953</v>
      </c>
      <c r="F934" s="14">
        <v>105</v>
      </c>
      <c r="G934" s="14">
        <v>0</v>
      </c>
      <c r="H934" s="14"/>
      <c r="I934" s="14">
        <v>105</v>
      </c>
      <c r="J934" s="14"/>
      <c r="K934" s="14">
        <v>1.56</v>
      </c>
      <c r="L934" s="14"/>
      <c r="M934" s="14">
        <v>0</v>
      </c>
      <c r="N934" s="14">
        <v>0</v>
      </c>
      <c r="O934" s="14" t="s">
        <v>913</v>
      </c>
      <c r="P934" s="14" t="s">
        <v>1449</v>
      </c>
      <c r="Q934" s="14"/>
      <c r="R934" s="14">
        <v>356</v>
      </c>
      <c r="S934" s="14"/>
      <c r="T934" s="14" t="s">
        <v>1943</v>
      </c>
      <c r="U934" s="14"/>
    </row>
    <row r="935" ht="57" customHeight="1" spans="1:21">
      <c r="A935" s="14">
        <v>113</v>
      </c>
      <c r="B935" s="14" t="s">
        <v>1958</v>
      </c>
      <c r="C935" s="14"/>
      <c r="D935" s="14" t="s">
        <v>1940</v>
      </c>
      <c r="E935" s="14" t="s">
        <v>1953</v>
      </c>
      <c r="F935" s="14">
        <v>88</v>
      </c>
      <c r="G935" s="14">
        <v>0</v>
      </c>
      <c r="H935" s="14"/>
      <c r="I935" s="14">
        <v>6</v>
      </c>
      <c r="J935" s="14"/>
      <c r="K935" s="14">
        <v>0.3</v>
      </c>
      <c r="L935" s="14"/>
      <c r="M935" s="14">
        <v>7</v>
      </c>
      <c r="N935" s="14">
        <v>7</v>
      </c>
      <c r="O935" s="14" t="s">
        <v>917</v>
      </c>
      <c r="P935" s="14" t="s">
        <v>37</v>
      </c>
      <c r="Q935" s="14"/>
      <c r="R935" s="14">
        <v>233.24</v>
      </c>
      <c r="S935" s="14"/>
      <c r="T935" s="14" t="s">
        <v>1943</v>
      </c>
      <c r="U935" s="14"/>
    </row>
    <row r="936" ht="148" customHeight="1" spans="1:21">
      <c r="A936" s="14">
        <v>114</v>
      </c>
      <c r="B936" s="14" t="s">
        <v>1959</v>
      </c>
      <c r="C936" s="14" t="s">
        <v>1960</v>
      </c>
      <c r="D936" s="14" t="s">
        <v>1940</v>
      </c>
      <c r="E936" s="14" t="s">
        <v>1961</v>
      </c>
      <c r="F936" s="14">
        <v>249</v>
      </c>
      <c r="G936" s="14">
        <v>0</v>
      </c>
      <c r="H936" s="14">
        <v>249</v>
      </c>
      <c r="I936" s="14">
        <v>249</v>
      </c>
      <c r="J936" s="14">
        <v>249</v>
      </c>
      <c r="K936" s="14">
        <v>4.2</v>
      </c>
      <c r="L936" s="14">
        <v>4.2</v>
      </c>
      <c r="M936" s="14">
        <v>0</v>
      </c>
      <c r="N936" s="14">
        <v>0</v>
      </c>
      <c r="O936" s="14" t="s">
        <v>917</v>
      </c>
      <c r="P936" s="14" t="s">
        <v>1449</v>
      </c>
      <c r="Q936" s="14" t="s">
        <v>1954</v>
      </c>
      <c r="R936" s="14">
        <v>1380</v>
      </c>
      <c r="S936" s="14">
        <v>1380</v>
      </c>
      <c r="T936" s="14" t="s">
        <v>1943</v>
      </c>
      <c r="U936" s="14"/>
    </row>
    <row r="937" ht="88" customHeight="1" spans="1:21">
      <c r="A937" s="14">
        <v>115</v>
      </c>
      <c r="B937" s="14" t="s">
        <v>1962</v>
      </c>
      <c r="C937" s="14" t="s">
        <v>1963</v>
      </c>
      <c r="D937" s="14" t="s">
        <v>1940</v>
      </c>
      <c r="E937" s="14" t="s">
        <v>1964</v>
      </c>
      <c r="F937" s="14">
        <v>184</v>
      </c>
      <c r="G937" s="14">
        <v>0</v>
      </c>
      <c r="H937" s="14">
        <v>665</v>
      </c>
      <c r="I937" s="14">
        <v>240</v>
      </c>
      <c r="J937" s="14">
        <v>485</v>
      </c>
      <c r="K937" s="14">
        <v>3.2</v>
      </c>
      <c r="L937" s="14">
        <v>8.04</v>
      </c>
      <c r="M937" s="14">
        <v>6</v>
      </c>
      <c r="N937" s="14">
        <v>6</v>
      </c>
      <c r="O937" s="14" t="s">
        <v>917</v>
      </c>
      <c r="P937" s="14" t="s">
        <v>1965</v>
      </c>
      <c r="Q937" s="14" t="s">
        <v>1966</v>
      </c>
      <c r="R937" s="14">
        <v>875.2</v>
      </c>
      <c r="S937" s="14">
        <v>2797.98</v>
      </c>
      <c r="T937" s="14" t="s">
        <v>1943</v>
      </c>
      <c r="U937" s="14"/>
    </row>
    <row r="938" ht="60" customHeight="1" spans="1:21">
      <c r="A938" s="14">
        <v>116</v>
      </c>
      <c r="B938" s="14" t="s">
        <v>1967</v>
      </c>
      <c r="C938" s="14"/>
      <c r="D938" s="14" t="s">
        <v>1940</v>
      </c>
      <c r="E938" s="14" t="s">
        <v>1964</v>
      </c>
      <c r="F938" s="14">
        <v>48</v>
      </c>
      <c r="G938" s="14">
        <v>0</v>
      </c>
      <c r="H938" s="14"/>
      <c r="I938" s="14">
        <v>2</v>
      </c>
      <c r="J938" s="14"/>
      <c r="K938" s="14">
        <v>0.34</v>
      </c>
      <c r="L938" s="14"/>
      <c r="M938" s="14">
        <v>4</v>
      </c>
      <c r="N938" s="14">
        <v>4</v>
      </c>
      <c r="O938" s="14" t="s">
        <v>913</v>
      </c>
      <c r="P938" s="14" t="s">
        <v>37</v>
      </c>
      <c r="Q938" s="14"/>
      <c r="R938" s="14">
        <v>394.39</v>
      </c>
      <c r="S938" s="14"/>
      <c r="T938" s="14" t="s">
        <v>1943</v>
      </c>
      <c r="U938" s="14"/>
    </row>
    <row r="939" ht="60" customHeight="1" spans="1:21">
      <c r="A939" s="14">
        <v>117</v>
      </c>
      <c r="B939" s="14" t="s">
        <v>1968</v>
      </c>
      <c r="C939" s="14"/>
      <c r="D939" s="14" t="s">
        <v>1940</v>
      </c>
      <c r="E939" s="14" t="s">
        <v>1964</v>
      </c>
      <c r="F939" s="14">
        <v>82</v>
      </c>
      <c r="G939" s="14">
        <v>0</v>
      </c>
      <c r="H939" s="14"/>
      <c r="I939" s="14">
        <v>2</v>
      </c>
      <c r="J939" s="14"/>
      <c r="K939" s="14">
        <v>0.7</v>
      </c>
      <c r="L939" s="14"/>
      <c r="M939" s="14">
        <v>7</v>
      </c>
      <c r="N939" s="14">
        <v>7</v>
      </c>
      <c r="O939" s="14" t="s">
        <v>913</v>
      </c>
      <c r="P939" s="14" t="s">
        <v>37</v>
      </c>
      <c r="Q939" s="14"/>
      <c r="R939" s="14">
        <v>268.57</v>
      </c>
      <c r="S939" s="14"/>
      <c r="T939" s="14" t="s">
        <v>1943</v>
      </c>
      <c r="U939" s="14"/>
    </row>
    <row r="940" ht="67" customHeight="1" spans="1:21">
      <c r="A940" s="14">
        <v>118</v>
      </c>
      <c r="B940" s="14" t="s">
        <v>1969</v>
      </c>
      <c r="C940" s="14"/>
      <c r="D940" s="14" t="s">
        <v>1940</v>
      </c>
      <c r="E940" s="14" t="s">
        <v>1964</v>
      </c>
      <c r="F940" s="14">
        <v>176</v>
      </c>
      <c r="G940" s="14">
        <v>0</v>
      </c>
      <c r="H940" s="14"/>
      <c r="I940" s="14">
        <v>230</v>
      </c>
      <c r="J940" s="14"/>
      <c r="K940" s="14">
        <v>2.4</v>
      </c>
      <c r="L940" s="14"/>
      <c r="M940" s="14">
        <v>14</v>
      </c>
      <c r="N940" s="14">
        <v>14</v>
      </c>
      <c r="O940" s="14" t="s">
        <v>917</v>
      </c>
      <c r="P940" s="14" t="s">
        <v>1970</v>
      </c>
      <c r="Q940" s="14"/>
      <c r="R940" s="14">
        <v>471.02</v>
      </c>
      <c r="S940" s="14"/>
      <c r="T940" s="14" t="s">
        <v>1943</v>
      </c>
      <c r="U940" s="14"/>
    </row>
    <row r="941" ht="60" customHeight="1" spans="1:21">
      <c r="A941" s="14">
        <v>119</v>
      </c>
      <c r="B941" s="14" t="s">
        <v>1054</v>
      </c>
      <c r="C941" s="14"/>
      <c r="D941" s="14" t="s">
        <v>1940</v>
      </c>
      <c r="E941" s="14" t="s">
        <v>1964</v>
      </c>
      <c r="F941" s="14">
        <v>175</v>
      </c>
      <c r="G941" s="14">
        <v>0</v>
      </c>
      <c r="H941" s="14"/>
      <c r="I941" s="14">
        <v>11</v>
      </c>
      <c r="J941" s="14"/>
      <c r="K941" s="14">
        <v>1.4</v>
      </c>
      <c r="L941" s="14"/>
      <c r="M941" s="14">
        <v>13</v>
      </c>
      <c r="N941" s="14">
        <v>13</v>
      </c>
      <c r="O941" s="14" t="s">
        <v>917</v>
      </c>
      <c r="P941" s="14" t="s">
        <v>37</v>
      </c>
      <c r="Q941" s="14"/>
      <c r="R941" s="14">
        <v>788.8</v>
      </c>
      <c r="S941" s="14"/>
      <c r="T941" s="14" t="s">
        <v>1943</v>
      </c>
      <c r="U941" s="14"/>
    </row>
    <row r="942" ht="52" customHeight="1" spans="1:21">
      <c r="A942" s="14">
        <v>120</v>
      </c>
      <c r="B942" s="14" t="s">
        <v>1971</v>
      </c>
      <c r="C942" s="14" t="s">
        <v>1972</v>
      </c>
      <c r="D942" s="69" t="s">
        <v>1973</v>
      </c>
      <c r="E942" s="69" t="s">
        <v>1974</v>
      </c>
      <c r="F942" s="14">
        <v>30</v>
      </c>
      <c r="G942" s="14">
        <v>289</v>
      </c>
      <c r="H942" s="14">
        <v>289</v>
      </c>
      <c r="I942" s="14">
        <v>3</v>
      </c>
      <c r="J942" s="14">
        <v>26</v>
      </c>
      <c r="K942" s="14">
        <v>0.25</v>
      </c>
      <c r="L942" s="14">
        <v>2.83</v>
      </c>
      <c r="M942" s="14">
        <v>3</v>
      </c>
      <c r="N942" s="14">
        <v>3</v>
      </c>
      <c r="O942" s="14">
        <v>1994</v>
      </c>
      <c r="P942" s="14" t="s">
        <v>37</v>
      </c>
      <c r="Q942" s="69" t="s">
        <v>1975</v>
      </c>
      <c r="R942" s="14">
        <v>150</v>
      </c>
      <c r="S942" s="14">
        <v>1445</v>
      </c>
      <c r="T942" s="69" t="s">
        <v>1976</v>
      </c>
      <c r="U942" s="14"/>
    </row>
    <row r="943" ht="52" customHeight="1" spans="1:21">
      <c r="A943" s="14">
        <v>121</v>
      </c>
      <c r="B943" s="14" t="s">
        <v>1977</v>
      </c>
      <c r="C943" s="14"/>
      <c r="D943" s="111"/>
      <c r="E943" s="111"/>
      <c r="F943" s="14">
        <v>113</v>
      </c>
      <c r="G943" s="14"/>
      <c r="H943" s="14"/>
      <c r="I943" s="14">
        <v>8</v>
      </c>
      <c r="J943" s="14"/>
      <c r="K943" s="14">
        <v>1.2</v>
      </c>
      <c r="L943" s="14"/>
      <c r="M943" s="14">
        <v>8</v>
      </c>
      <c r="N943" s="14">
        <v>8</v>
      </c>
      <c r="O943" s="14">
        <v>1996</v>
      </c>
      <c r="P943" s="14" t="s">
        <v>1461</v>
      </c>
      <c r="Q943" s="111"/>
      <c r="R943" s="14">
        <v>565</v>
      </c>
      <c r="S943" s="14"/>
      <c r="T943" s="111"/>
      <c r="U943" s="14"/>
    </row>
    <row r="944" ht="52" customHeight="1" spans="1:21">
      <c r="A944" s="14">
        <v>122</v>
      </c>
      <c r="B944" s="14" t="s">
        <v>1978</v>
      </c>
      <c r="C944" s="14"/>
      <c r="D944" s="111"/>
      <c r="E944" s="111"/>
      <c r="F944" s="14">
        <v>24</v>
      </c>
      <c r="G944" s="14"/>
      <c r="H944" s="14"/>
      <c r="I944" s="14">
        <v>3</v>
      </c>
      <c r="J944" s="14"/>
      <c r="K944" s="14">
        <v>0.2</v>
      </c>
      <c r="L944" s="14"/>
      <c r="M944" s="14">
        <v>3</v>
      </c>
      <c r="N944" s="14">
        <v>3</v>
      </c>
      <c r="O944" s="14">
        <v>1997</v>
      </c>
      <c r="P944" s="14" t="s">
        <v>37</v>
      </c>
      <c r="Q944" s="111"/>
      <c r="R944" s="14">
        <v>120</v>
      </c>
      <c r="S944" s="14"/>
      <c r="T944" s="111"/>
      <c r="U944" s="14"/>
    </row>
    <row r="945" ht="52" customHeight="1" spans="1:21">
      <c r="A945" s="14">
        <v>123</v>
      </c>
      <c r="B945" s="14" t="s">
        <v>1979</v>
      </c>
      <c r="C945" s="14"/>
      <c r="D945" s="111"/>
      <c r="E945" s="111"/>
      <c r="F945" s="14">
        <v>12</v>
      </c>
      <c r="G945" s="14"/>
      <c r="H945" s="14"/>
      <c r="I945" s="14">
        <v>1</v>
      </c>
      <c r="J945" s="14"/>
      <c r="K945" s="14">
        <v>0.12</v>
      </c>
      <c r="L945" s="14"/>
      <c r="M945" s="14">
        <v>2</v>
      </c>
      <c r="N945" s="14">
        <v>2</v>
      </c>
      <c r="O945" s="14">
        <v>1992</v>
      </c>
      <c r="P945" s="14" t="s">
        <v>37</v>
      </c>
      <c r="Q945" s="111"/>
      <c r="R945" s="14">
        <v>60</v>
      </c>
      <c r="S945" s="14"/>
      <c r="T945" s="111"/>
      <c r="U945" s="14"/>
    </row>
    <row r="946" ht="52" customHeight="1" spans="1:21">
      <c r="A946" s="14">
        <v>124</v>
      </c>
      <c r="B946" s="14" t="s">
        <v>1980</v>
      </c>
      <c r="C946" s="14"/>
      <c r="D946" s="111"/>
      <c r="E946" s="111"/>
      <c r="F946" s="14">
        <v>20</v>
      </c>
      <c r="G946" s="14"/>
      <c r="H946" s="14"/>
      <c r="I946" s="14">
        <v>2</v>
      </c>
      <c r="J946" s="14"/>
      <c r="K946" s="14">
        <v>0.15</v>
      </c>
      <c r="L946" s="14"/>
      <c r="M946" s="14">
        <v>2</v>
      </c>
      <c r="N946" s="14">
        <v>2</v>
      </c>
      <c r="O946" s="14">
        <v>1994</v>
      </c>
      <c r="P946" s="14" t="s">
        <v>37</v>
      </c>
      <c r="Q946" s="111"/>
      <c r="R946" s="14">
        <v>100</v>
      </c>
      <c r="S946" s="14"/>
      <c r="T946" s="111"/>
      <c r="U946" s="14"/>
    </row>
    <row r="947" ht="52" customHeight="1" spans="1:21">
      <c r="A947" s="14">
        <v>125</v>
      </c>
      <c r="B947" s="14" t="s">
        <v>1981</v>
      </c>
      <c r="C947" s="14"/>
      <c r="D947" s="111"/>
      <c r="E947" s="111"/>
      <c r="F947" s="14">
        <v>10</v>
      </c>
      <c r="G947" s="14"/>
      <c r="H947" s="14"/>
      <c r="I947" s="14">
        <v>1</v>
      </c>
      <c r="J947" s="14"/>
      <c r="K947" s="14">
        <v>0.1</v>
      </c>
      <c r="L947" s="14"/>
      <c r="M947" s="14">
        <v>1</v>
      </c>
      <c r="N947" s="14">
        <v>1</v>
      </c>
      <c r="O947" s="14">
        <v>1984</v>
      </c>
      <c r="P947" s="14" t="s">
        <v>37</v>
      </c>
      <c r="Q947" s="111"/>
      <c r="R947" s="14">
        <v>50</v>
      </c>
      <c r="S947" s="14"/>
      <c r="T947" s="111"/>
      <c r="U947" s="14"/>
    </row>
    <row r="948" ht="52" customHeight="1" spans="1:21">
      <c r="A948" s="14">
        <v>126</v>
      </c>
      <c r="B948" s="14" t="s">
        <v>1982</v>
      </c>
      <c r="C948" s="14"/>
      <c r="D948" s="111"/>
      <c r="E948" s="111"/>
      <c r="F948" s="14">
        <v>10</v>
      </c>
      <c r="G948" s="14"/>
      <c r="H948" s="14"/>
      <c r="I948" s="14">
        <v>1</v>
      </c>
      <c r="J948" s="14"/>
      <c r="K948" s="14">
        <v>0.15</v>
      </c>
      <c r="L948" s="14"/>
      <c r="M948" s="14">
        <v>1</v>
      </c>
      <c r="N948" s="14">
        <v>1</v>
      </c>
      <c r="O948" s="14">
        <v>1992</v>
      </c>
      <c r="P948" s="14" t="s">
        <v>1461</v>
      </c>
      <c r="Q948" s="111"/>
      <c r="R948" s="14">
        <v>50</v>
      </c>
      <c r="S948" s="14"/>
      <c r="T948" s="111"/>
      <c r="U948" s="14"/>
    </row>
    <row r="949" ht="52" customHeight="1" spans="1:21">
      <c r="A949" s="14">
        <v>127</v>
      </c>
      <c r="B949" s="14" t="s">
        <v>1110</v>
      </c>
      <c r="C949" s="14"/>
      <c r="D949" s="70"/>
      <c r="E949" s="70" t="s">
        <v>1974</v>
      </c>
      <c r="F949" s="14">
        <v>70</v>
      </c>
      <c r="G949" s="14"/>
      <c r="H949" s="14"/>
      <c r="I949" s="14">
        <v>7</v>
      </c>
      <c r="J949" s="14"/>
      <c r="K949" s="14">
        <v>0.66</v>
      </c>
      <c r="L949" s="14"/>
      <c r="M949" s="14">
        <v>7</v>
      </c>
      <c r="N949" s="14">
        <v>7</v>
      </c>
      <c r="O949" s="14">
        <v>1982</v>
      </c>
      <c r="P949" s="14" t="s">
        <v>37</v>
      </c>
      <c r="Q949" s="70" t="s">
        <v>1983</v>
      </c>
      <c r="R949" s="14">
        <v>350</v>
      </c>
      <c r="S949" s="14"/>
      <c r="T949" s="70" t="s">
        <v>390</v>
      </c>
      <c r="U949" s="14"/>
    </row>
    <row r="950" ht="54" customHeight="1" spans="1:21">
      <c r="A950" s="14">
        <v>128</v>
      </c>
      <c r="B950" s="14" t="s">
        <v>1984</v>
      </c>
      <c r="C950" s="69" t="s">
        <v>1985</v>
      </c>
      <c r="D950" s="69" t="s">
        <v>1973</v>
      </c>
      <c r="E950" s="69" t="s">
        <v>1986</v>
      </c>
      <c r="F950" s="14">
        <v>142</v>
      </c>
      <c r="G950" s="69">
        <v>292</v>
      </c>
      <c r="H950" s="69">
        <v>292</v>
      </c>
      <c r="I950" s="14">
        <v>13</v>
      </c>
      <c r="J950" s="69">
        <v>25</v>
      </c>
      <c r="K950" s="14">
        <v>1.1</v>
      </c>
      <c r="L950" s="69">
        <f>K950+K951+K952+K953+K954</f>
        <v>3.06</v>
      </c>
      <c r="M950" s="14">
        <v>13</v>
      </c>
      <c r="N950" s="14">
        <v>13</v>
      </c>
      <c r="O950" s="14">
        <v>1980</v>
      </c>
      <c r="P950" s="14" t="s">
        <v>37</v>
      </c>
      <c r="Q950" s="69" t="s">
        <v>1987</v>
      </c>
      <c r="R950" s="14">
        <v>710</v>
      </c>
      <c r="S950" s="69">
        <v>1460</v>
      </c>
      <c r="T950" s="69" t="s">
        <v>1976</v>
      </c>
      <c r="U950" s="14"/>
    </row>
    <row r="951" ht="54" customHeight="1" spans="1:21">
      <c r="A951" s="14">
        <v>129</v>
      </c>
      <c r="B951" s="14" t="s">
        <v>1988</v>
      </c>
      <c r="C951" s="111"/>
      <c r="D951" s="111"/>
      <c r="E951" s="111"/>
      <c r="F951" s="14">
        <v>56</v>
      </c>
      <c r="G951" s="111"/>
      <c r="H951" s="111"/>
      <c r="I951" s="14">
        <v>3</v>
      </c>
      <c r="J951" s="111"/>
      <c r="K951" s="14">
        <v>0.53</v>
      </c>
      <c r="L951" s="111"/>
      <c r="M951" s="14">
        <v>6</v>
      </c>
      <c r="N951" s="14">
        <v>6</v>
      </c>
      <c r="O951" s="14">
        <v>1985</v>
      </c>
      <c r="P951" s="14" t="s">
        <v>37</v>
      </c>
      <c r="Q951" s="111"/>
      <c r="R951" s="14">
        <v>280</v>
      </c>
      <c r="S951" s="111"/>
      <c r="T951" s="111"/>
      <c r="U951" s="14"/>
    </row>
    <row r="952" ht="54" customHeight="1" spans="1:21">
      <c r="A952" s="14">
        <v>130</v>
      </c>
      <c r="B952" s="14" t="s">
        <v>1989</v>
      </c>
      <c r="C952" s="111"/>
      <c r="D952" s="111"/>
      <c r="E952" s="111"/>
      <c r="F952" s="14">
        <v>36</v>
      </c>
      <c r="G952" s="111"/>
      <c r="H952" s="111"/>
      <c r="I952" s="14">
        <v>3</v>
      </c>
      <c r="J952" s="111"/>
      <c r="K952" s="14">
        <v>0.51</v>
      </c>
      <c r="L952" s="111"/>
      <c r="M952" s="14">
        <v>3</v>
      </c>
      <c r="N952" s="14">
        <v>3</v>
      </c>
      <c r="O952" s="14">
        <v>1986</v>
      </c>
      <c r="P952" s="14" t="s">
        <v>37</v>
      </c>
      <c r="Q952" s="111"/>
      <c r="R952" s="14">
        <v>180</v>
      </c>
      <c r="S952" s="111"/>
      <c r="T952" s="111"/>
      <c r="U952" s="14"/>
    </row>
    <row r="953" ht="54" customHeight="1" spans="1:21">
      <c r="A953" s="14">
        <v>131</v>
      </c>
      <c r="B953" s="14" t="s">
        <v>1990</v>
      </c>
      <c r="C953" s="111"/>
      <c r="D953" s="111"/>
      <c r="E953" s="111"/>
      <c r="F953" s="14">
        <v>38</v>
      </c>
      <c r="G953" s="111"/>
      <c r="H953" s="111"/>
      <c r="I953" s="14">
        <v>4</v>
      </c>
      <c r="J953" s="111"/>
      <c r="K953" s="14">
        <v>0.53</v>
      </c>
      <c r="L953" s="111"/>
      <c r="M953" s="14">
        <v>4</v>
      </c>
      <c r="N953" s="14">
        <v>4</v>
      </c>
      <c r="O953" s="14">
        <v>1986</v>
      </c>
      <c r="P953" s="14" t="s">
        <v>37</v>
      </c>
      <c r="Q953" s="111"/>
      <c r="R953" s="14">
        <v>190</v>
      </c>
      <c r="S953" s="111"/>
      <c r="T953" s="111"/>
      <c r="U953" s="14"/>
    </row>
    <row r="954" ht="54" customHeight="1" spans="1:21">
      <c r="A954" s="14">
        <v>132</v>
      </c>
      <c r="B954" s="14" t="s">
        <v>1785</v>
      </c>
      <c r="C954" s="70"/>
      <c r="D954" s="70" t="s">
        <v>1973</v>
      </c>
      <c r="E954" s="70" t="s">
        <v>1986</v>
      </c>
      <c r="F954" s="14">
        <v>20</v>
      </c>
      <c r="G954" s="70">
        <v>0</v>
      </c>
      <c r="H954" s="70">
        <v>60</v>
      </c>
      <c r="I954" s="14">
        <v>2</v>
      </c>
      <c r="J954" s="70">
        <v>3</v>
      </c>
      <c r="K954" s="14">
        <v>0.39</v>
      </c>
      <c r="L954" s="70"/>
      <c r="M954" s="14">
        <v>2</v>
      </c>
      <c r="N954" s="14">
        <v>2</v>
      </c>
      <c r="O954" s="14">
        <v>1987</v>
      </c>
      <c r="P954" s="14" t="s">
        <v>37</v>
      </c>
      <c r="Q954" s="70" t="s">
        <v>1991</v>
      </c>
      <c r="R954" s="14">
        <v>100</v>
      </c>
      <c r="S954" s="70">
        <v>60</v>
      </c>
      <c r="T954" s="70" t="s">
        <v>709</v>
      </c>
      <c r="U954" s="14"/>
    </row>
    <row r="955" ht="45" customHeight="1" spans="1:21">
      <c r="A955" s="38" t="s">
        <v>967</v>
      </c>
      <c r="B955" s="38" t="s">
        <v>1992</v>
      </c>
      <c r="C955" s="38" t="s">
        <v>1993</v>
      </c>
      <c r="D955" s="38"/>
      <c r="E955" s="38"/>
      <c r="F955" s="38">
        <v>16776</v>
      </c>
      <c r="G955" s="38">
        <v>581</v>
      </c>
      <c r="H955" s="38">
        <v>16776</v>
      </c>
      <c r="I955" s="38">
        <v>3915</v>
      </c>
      <c r="J955" s="38">
        <v>3915</v>
      </c>
      <c r="K955" s="38">
        <f>SUM(K823:K954)</f>
        <v>203.89</v>
      </c>
      <c r="L955" s="38">
        <v>203.89</v>
      </c>
      <c r="M955" s="38">
        <v>2971</v>
      </c>
      <c r="N955" s="38">
        <v>2971</v>
      </c>
      <c r="O955" s="38"/>
      <c r="P955" s="38"/>
      <c r="Q955" s="38"/>
      <c r="R955" s="38">
        <v>55491.76</v>
      </c>
      <c r="S955" s="38">
        <v>55491.76</v>
      </c>
      <c r="T955" s="38"/>
      <c r="U955" s="38"/>
    </row>
    <row r="956" ht="45" customHeight="1" spans="1:21">
      <c r="A956" s="13" t="s">
        <v>1994</v>
      </c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</row>
    <row r="957" ht="226" customHeight="1" spans="1:21">
      <c r="A957" s="15">
        <v>1</v>
      </c>
      <c r="B957" s="15" t="s">
        <v>1995</v>
      </c>
      <c r="C957" s="27" t="s">
        <v>1996</v>
      </c>
      <c r="D957" s="15" t="s">
        <v>1997</v>
      </c>
      <c r="E957" s="15" t="s">
        <v>1998</v>
      </c>
      <c r="F957" s="16">
        <v>1629</v>
      </c>
      <c r="G957" s="15">
        <v>0</v>
      </c>
      <c r="H957" s="15">
        <f>F957+F958+F959</f>
        <v>6348</v>
      </c>
      <c r="I957" s="15">
        <v>45</v>
      </c>
      <c r="J957" s="15">
        <f>I957+I958+I959</f>
        <v>131</v>
      </c>
      <c r="K957" s="23">
        <v>12</v>
      </c>
      <c r="L957" s="15">
        <f>K957+K958+K959</f>
        <v>47.8</v>
      </c>
      <c r="M957" s="15">
        <f t="shared" ref="M957:M962" si="9">I957*2</f>
        <v>90</v>
      </c>
      <c r="N957" s="15">
        <f t="shared" ref="N957:N962" si="10">I957*2</f>
        <v>90</v>
      </c>
      <c r="O957" s="27">
        <v>1995</v>
      </c>
      <c r="P957" s="15" t="s">
        <v>37</v>
      </c>
      <c r="Q957" s="15" t="s">
        <v>1999</v>
      </c>
      <c r="R957" s="15">
        <f t="shared" ref="R957:R963" si="11">K957*200</f>
        <v>2400</v>
      </c>
      <c r="S957" s="15">
        <f>R957+R958+R959</f>
        <v>9560</v>
      </c>
      <c r="T957" s="15" t="s">
        <v>42</v>
      </c>
      <c r="U957" s="15"/>
    </row>
    <row r="958" ht="226" customHeight="1" spans="1:21">
      <c r="A958" s="15">
        <v>2</v>
      </c>
      <c r="B958" s="15" t="s">
        <v>2000</v>
      </c>
      <c r="C958" s="27"/>
      <c r="D958" s="15"/>
      <c r="E958" s="15"/>
      <c r="F958" s="16">
        <v>3430</v>
      </c>
      <c r="G958" s="15">
        <v>0</v>
      </c>
      <c r="H958" s="15"/>
      <c r="I958" s="15">
        <v>51</v>
      </c>
      <c r="J958" s="15"/>
      <c r="K958" s="23">
        <v>25.8</v>
      </c>
      <c r="L958" s="15"/>
      <c r="M958" s="15">
        <f t="shared" si="9"/>
        <v>102</v>
      </c>
      <c r="N958" s="15">
        <f t="shared" si="10"/>
        <v>102</v>
      </c>
      <c r="O958" s="27">
        <v>1985</v>
      </c>
      <c r="P958" s="15" t="s">
        <v>37</v>
      </c>
      <c r="Q958" s="15" t="s">
        <v>2001</v>
      </c>
      <c r="R958" s="15">
        <f t="shared" si="11"/>
        <v>5160</v>
      </c>
      <c r="S958" s="15"/>
      <c r="T958" s="15" t="s">
        <v>42</v>
      </c>
      <c r="U958" s="15"/>
    </row>
    <row r="959" ht="226" customHeight="1" spans="1:21">
      <c r="A959" s="15">
        <v>3</v>
      </c>
      <c r="B959" s="15" t="s">
        <v>2002</v>
      </c>
      <c r="C959" s="27"/>
      <c r="D959" s="15"/>
      <c r="E959" s="15"/>
      <c r="F959" s="16">
        <v>1289</v>
      </c>
      <c r="G959" s="15">
        <v>0</v>
      </c>
      <c r="H959" s="15"/>
      <c r="I959" s="15">
        <v>35</v>
      </c>
      <c r="J959" s="15"/>
      <c r="K959" s="23">
        <v>10</v>
      </c>
      <c r="L959" s="15"/>
      <c r="M959" s="15">
        <f t="shared" si="9"/>
        <v>70</v>
      </c>
      <c r="N959" s="15">
        <f t="shared" si="10"/>
        <v>70</v>
      </c>
      <c r="O959" s="27">
        <v>1993</v>
      </c>
      <c r="P959" s="15" t="s">
        <v>37</v>
      </c>
      <c r="Q959" s="15" t="s">
        <v>2003</v>
      </c>
      <c r="R959" s="15">
        <f t="shared" si="11"/>
        <v>2000</v>
      </c>
      <c r="S959" s="15"/>
      <c r="T959" s="15" t="s">
        <v>42</v>
      </c>
      <c r="U959" s="15"/>
    </row>
    <row r="960" ht="229" customHeight="1" spans="1:21">
      <c r="A960" s="15">
        <v>4</v>
      </c>
      <c r="B960" s="15" t="s">
        <v>2004</v>
      </c>
      <c r="C960" s="15" t="s">
        <v>2005</v>
      </c>
      <c r="D960" s="15"/>
      <c r="E960" s="15" t="s">
        <v>2006</v>
      </c>
      <c r="F960" s="16">
        <v>570</v>
      </c>
      <c r="G960" s="15">
        <v>0</v>
      </c>
      <c r="H960" s="15">
        <f>F960+F961</f>
        <v>850</v>
      </c>
      <c r="I960" s="15">
        <v>26</v>
      </c>
      <c r="J960" s="15">
        <f>I960+I961</f>
        <v>41</v>
      </c>
      <c r="K960" s="23">
        <v>5.1</v>
      </c>
      <c r="L960" s="15">
        <f>K960+K961</f>
        <v>8.1</v>
      </c>
      <c r="M960" s="15">
        <f t="shared" si="9"/>
        <v>52</v>
      </c>
      <c r="N960" s="15">
        <f t="shared" si="10"/>
        <v>52</v>
      </c>
      <c r="O960" s="15">
        <v>1990</v>
      </c>
      <c r="P960" s="15" t="s">
        <v>37</v>
      </c>
      <c r="Q960" s="15" t="s">
        <v>2007</v>
      </c>
      <c r="R960" s="15">
        <f t="shared" si="11"/>
        <v>1020</v>
      </c>
      <c r="S960" s="15">
        <f>R960+R961</f>
        <v>1620</v>
      </c>
      <c r="T960" s="15" t="s">
        <v>34</v>
      </c>
      <c r="U960" s="15"/>
    </row>
    <row r="961" ht="229" customHeight="1" spans="1:21">
      <c r="A961" s="15">
        <v>5</v>
      </c>
      <c r="B961" s="15" t="s">
        <v>2008</v>
      </c>
      <c r="C961" s="15"/>
      <c r="D961" s="15"/>
      <c r="E961" s="15"/>
      <c r="F961" s="16">
        <v>280</v>
      </c>
      <c r="G961" s="15">
        <v>0</v>
      </c>
      <c r="H961" s="15"/>
      <c r="I961" s="15">
        <v>15</v>
      </c>
      <c r="J961" s="15"/>
      <c r="K961" s="23">
        <v>3</v>
      </c>
      <c r="L961" s="15"/>
      <c r="M961" s="15">
        <f t="shared" si="9"/>
        <v>30</v>
      </c>
      <c r="N961" s="15">
        <f t="shared" si="10"/>
        <v>30</v>
      </c>
      <c r="O961" s="15">
        <v>1990</v>
      </c>
      <c r="P961" s="15" t="s">
        <v>37</v>
      </c>
      <c r="Q961" s="15" t="s">
        <v>2009</v>
      </c>
      <c r="R961" s="15">
        <f t="shared" si="11"/>
        <v>600</v>
      </c>
      <c r="S961" s="15"/>
      <c r="T961" s="15" t="s">
        <v>34</v>
      </c>
      <c r="U961" s="15"/>
    </row>
    <row r="962" ht="229" customHeight="1" spans="1:21">
      <c r="A962" s="15">
        <v>6</v>
      </c>
      <c r="B962" s="15" t="s">
        <v>2010</v>
      </c>
      <c r="C962" s="15" t="s">
        <v>2011</v>
      </c>
      <c r="D962" s="15"/>
      <c r="E962" s="15" t="s">
        <v>2012</v>
      </c>
      <c r="F962" s="15">
        <v>1260</v>
      </c>
      <c r="G962" s="15">
        <v>0</v>
      </c>
      <c r="H962" s="15">
        <f>F962+F963</f>
        <v>2001</v>
      </c>
      <c r="I962" s="15">
        <v>52</v>
      </c>
      <c r="J962" s="15">
        <f>I962+I963</f>
        <v>78</v>
      </c>
      <c r="K962" s="15">
        <v>8.2</v>
      </c>
      <c r="L962" s="15">
        <f>K962+K963</f>
        <v>13.07</v>
      </c>
      <c r="M962" s="15">
        <f t="shared" si="9"/>
        <v>104</v>
      </c>
      <c r="N962" s="15">
        <f t="shared" si="10"/>
        <v>104</v>
      </c>
      <c r="O962" s="15" t="s">
        <v>335</v>
      </c>
      <c r="P962" s="15" t="s">
        <v>37</v>
      </c>
      <c r="Q962" s="15" t="s">
        <v>2013</v>
      </c>
      <c r="R962" s="15">
        <f t="shared" si="11"/>
        <v>1640</v>
      </c>
      <c r="S962" s="15">
        <f>R962+R963</f>
        <v>2614</v>
      </c>
      <c r="T962" s="15" t="s">
        <v>42</v>
      </c>
      <c r="U962" s="15"/>
    </row>
    <row r="963" ht="237" customHeight="1" spans="1:21">
      <c r="A963" s="15">
        <v>7</v>
      </c>
      <c r="B963" s="15" t="s">
        <v>2014</v>
      </c>
      <c r="C963" s="15"/>
      <c r="D963" s="15"/>
      <c r="E963" s="15" t="s">
        <v>2015</v>
      </c>
      <c r="F963" s="15">
        <v>741</v>
      </c>
      <c r="G963" s="15">
        <v>0</v>
      </c>
      <c r="H963" s="15"/>
      <c r="I963" s="15">
        <v>26</v>
      </c>
      <c r="J963" s="15"/>
      <c r="K963" s="15">
        <v>4.87</v>
      </c>
      <c r="L963" s="15"/>
      <c r="M963" s="15">
        <v>62</v>
      </c>
      <c r="N963" s="15">
        <v>62</v>
      </c>
      <c r="O963" s="15">
        <v>1988</v>
      </c>
      <c r="P963" s="15" t="s">
        <v>37</v>
      </c>
      <c r="Q963" s="15" t="s">
        <v>2016</v>
      </c>
      <c r="R963" s="15">
        <f t="shared" si="11"/>
        <v>974</v>
      </c>
      <c r="S963" s="15"/>
      <c r="T963" s="15" t="s">
        <v>42</v>
      </c>
      <c r="U963" s="15"/>
    </row>
    <row r="964" ht="237" customHeight="1" spans="1:21">
      <c r="A964" s="15">
        <v>8</v>
      </c>
      <c r="B964" s="15" t="s">
        <v>2017</v>
      </c>
      <c r="C964" s="15" t="s">
        <v>2018</v>
      </c>
      <c r="D964" s="15" t="s">
        <v>1997</v>
      </c>
      <c r="E964" s="15" t="s">
        <v>2019</v>
      </c>
      <c r="F964" s="15">
        <v>990</v>
      </c>
      <c r="G964" s="15">
        <v>0</v>
      </c>
      <c r="H964" s="15">
        <f>F964</f>
        <v>990</v>
      </c>
      <c r="I964" s="15">
        <v>33</v>
      </c>
      <c r="J964" s="15">
        <v>33</v>
      </c>
      <c r="K964" s="15">
        <v>9.45</v>
      </c>
      <c r="L964" s="15">
        <v>9.45</v>
      </c>
      <c r="M964" s="15">
        <f>I964*2</f>
        <v>66</v>
      </c>
      <c r="N964" s="15">
        <f>I964*2</f>
        <v>66</v>
      </c>
      <c r="O964" s="15">
        <v>1987</v>
      </c>
      <c r="P964" s="15" t="s">
        <v>37</v>
      </c>
      <c r="Q964" s="15" t="s">
        <v>2020</v>
      </c>
      <c r="R964" s="15">
        <v>1890</v>
      </c>
      <c r="S964" s="15">
        <f>K964*200</f>
        <v>1890</v>
      </c>
      <c r="T964" s="15" t="s">
        <v>42</v>
      </c>
      <c r="U964" s="15"/>
    </row>
    <row r="965" ht="193" customHeight="1" spans="1:21">
      <c r="A965" s="15">
        <v>9</v>
      </c>
      <c r="B965" s="15" t="s">
        <v>2021</v>
      </c>
      <c r="C965" s="15" t="s">
        <v>2022</v>
      </c>
      <c r="D965" s="15"/>
      <c r="E965" s="15" t="s">
        <v>2023</v>
      </c>
      <c r="F965" s="15">
        <v>2703</v>
      </c>
      <c r="G965" s="15">
        <v>0</v>
      </c>
      <c r="H965" s="15">
        <v>2703</v>
      </c>
      <c r="I965" s="15">
        <v>81</v>
      </c>
      <c r="J965" s="15">
        <v>81</v>
      </c>
      <c r="K965" s="15">
        <v>14.9</v>
      </c>
      <c r="L965" s="15">
        <v>14.9</v>
      </c>
      <c r="M965" s="15">
        <f>I965*2</f>
        <v>162</v>
      </c>
      <c r="N965" s="15">
        <v>160</v>
      </c>
      <c r="O965" s="15">
        <v>1996</v>
      </c>
      <c r="P965" s="15" t="s">
        <v>37</v>
      </c>
      <c r="Q965" s="15" t="s">
        <v>2024</v>
      </c>
      <c r="R965" s="15">
        <v>3020</v>
      </c>
      <c r="S965" s="15">
        <v>3020</v>
      </c>
      <c r="T965" s="15" t="s">
        <v>42</v>
      </c>
      <c r="U965" s="15"/>
    </row>
    <row r="966" ht="193" customHeight="1" spans="1:21">
      <c r="A966" s="15">
        <v>10</v>
      </c>
      <c r="B966" s="27" t="s">
        <v>2025</v>
      </c>
      <c r="C966" s="15" t="s">
        <v>2026</v>
      </c>
      <c r="D966" s="27" t="s">
        <v>2027</v>
      </c>
      <c r="E966" s="27" t="s">
        <v>2028</v>
      </c>
      <c r="F966" s="27">
        <v>348</v>
      </c>
      <c r="G966" s="15">
        <v>0</v>
      </c>
      <c r="H966" s="15">
        <v>348</v>
      </c>
      <c r="I966" s="27">
        <v>13</v>
      </c>
      <c r="J966" s="15">
        <v>13</v>
      </c>
      <c r="K966" s="27">
        <v>2.6</v>
      </c>
      <c r="L966" s="15">
        <v>2.6</v>
      </c>
      <c r="M966" s="27">
        <v>29</v>
      </c>
      <c r="N966" s="27">
        <v>29</v>
      </c>
      <c r="O966" s="27">
        <v>2003</v>
      </c>
      <c r="P966" s="27" t="s">
        <v>32</v>
      </c>
      <c r="Q966" s="27" t="s">
        <v>2029</v>
      </c>
      <c r="R966" s="15">
        <v>300</v>
      </c>
      <c r="S966" s="27">
        <v>300</v>
      </c>
      <c r="T966" s="27" t="s">
        <v>34</v>
      </c>
      <c r="U966" s="15"/>
    </row>
    <row r="967" ht="112" customHeight="1" spans="1:21">
      <c r="A967" s="15">
        <v>11</v>
      </c>
      <c r="B967" s="15" t="s">
        <v>2030</v>
      </c>
      <c r="C967" s="15" t="s">
        <v>2031</v>
      </c>
      <c r="D967" s="15" t="s">
        <v>2032</v>
      </c>
      <c r="E967" s="15" t="s">
        <v>2033</v>
      </c>
      <c r="F967" s="15">
        <v>204</v>
      </c>
      <c r="G967" s="15">
        <v>0</v>
      </c>
      <c r="H967" s="15">
        <f>F967+F968+F969+F970</f>
        <v>432</v>
      </c>
      <c r="I967" s="15">
        <v>17</v>
      </c>
      <c r="J967" s="15">
        <f>I967+I968+I969+I970</f>
        <v>27</v>
      </c>
      <c r="K967" s="15">
        <v>3.49</v>
      </c>
      <c r="L967" s="15">
        <v>5.63</v>
      </c>
      <c r="M967" s="15">
        <v>34</v>
      </c>
      <c r="N967" s="15">
        <v>55</v>
      </c>
      <c r="O967" s="15">
        <v>1995</v>
      </c>
      <c r="P967" s="15" t="s">
        <v>37</v>
      </c>
      <c r="Q967" s="15" t="s">
        <v>2034</v>
      </c>
      <c r="R967" s="15">
        <v>698</v>
      </c>
      <c r="S967" s="15">
        <f>R967+R968+R969+R970</f>
        <v>1126</v>
      </c>
      <c r="T967" s="15" t="s">
        <v>390</v>
      </c>
      <c r="U967" s="15"/>
    </row>
    <row r="968" ht="112" customHeight="1" spans="1:21">
      <c r="A968" s="15">
        <v>12</v>
      </c>
      <c r="B968" s="15" t="s">
        <v>2035</v>
      </c>
      <c r="C968" s="15"/>
      <c r="D968" s="15"/>
      <c r="E968" s="15"/>
      <c r="F968" s="15">
        <v>60</v>
      </c>
      <c r="G968" s="15"/>
      <c r="H968" s="15"/>
      <c r="I968" s="15">
        <v>4</v>
      </c>
      <c r="J968" s="15"/>
      <c r="K968" s="15">
        <v>0.64</v>
      </c>
      <c r="L968" s="15"/>
      <c r="M968" s="15">
        <v>7</v>
      </c>
      <c r="N968" s="15"/>
      <c r="O968" s="15">
        <v>1994</v>
      </c>
      <c r="P968" s="15"/>
      <c r="Q968" s="15" t="s">
        <v>2036</v>
      </c>
      <c r="R968" s="15">
        <v>128</v>
      </c>
      <c r="S968" s="15"/>
      <c r="T968" s="15" t="s">
        <v>390</v>
      </c>
      <c r="U968" s="15"/>
    </row>
    <row r="969" ht="112" customHeight="1" spans="1:21">
      <c r="A969" s="15">
        <v>13</v>
      </c>
      <c r="B969" s="15" t="s">
        <v>2037</v>
      </c>
      <c r="C969" s="15"/>
      <c r="D969" s="15"/>
      <c r="E969" s="15"/>
      <c r="F969" s="15">
        <v>48</v>
      </c>
      <c r="G969" s="15"/>
      <c r="H969" s="15"/>
      <c r="I969" s="15">
        <v>2</v>
      </c>
      <c r="J969" s="15"/>
      <c r="K969" s="15">
        <v>0.5</v>
      </c>
      <c r="L969" s="15"/>
      <c r="M969" s="15">
        <v>4</v>
      </c>
      <c r="N969" s="15"/>
      <c r="O969" s="15">
        <v>1995</v>
      </c>
      <c r="P969" s="15"/>
      <c r="Q969" s="15" t="s">
        <v>2036</v>
      </c>
      <c r="R969" s="15">
        <v>100</v>
      </c>
      <c r="S969" s="15"/>
      <c r="T969" s="15" t="s">
        <v>390</v>
      </c>
      <c r="U969" s="15"/>
    </row>
    <row r="970" ht="112" customHeight="1" spans="1:21">
      <c r="A970" s="15">
        <v>14</v>
      </c>
      <c r="B970" s="15" t="s">
        <v>2038</v>
      </c>
      <c r="C970" s="15"/>
      <c r="D970" s="15"/>
      <c r="E970" s="15"/>
      <c r="F970" s="15">
        <v>120</v>
      </c>
      <c r="G970" s="15"/>
      <c r="H970" s="15"/>
      <c r="I970" s="15">
        <v>4</v>
      </c>
      <c r="J970" s="15"/>
      <c r="K970" s="15">
        <v>1</v>
      </c>
      <c r="L970" s="15"/>
      <c r="M970" s="15">
        <v>10</v>
      </c>
      <c r="N970" s="15"/>
      <c r="O970" s="15">
        <v>1992</v>
      </c>
      <c r="P970" s="15"/>
      <c r="Q970" s="15" t="s">
        <v>2036</v>
      </c>
      <c r="R970" s="15">
        <v>200</v>
      </c>
      <c r="S970" s="15"/>
      <c r="T970" s="15" t="s">
        <v>390</v>
      </c>
      <c r="U970" s="15"/>
    </row>
    <row r="971" ht="129" customHeight="1" spans="1:21">
      <c r="A971" s="15">
        <v>15</v>
      </c>
      <c r="B971" s="15" t="s">
        <v>2039</v>
      </c>
      <c r="C971" s="15" t="s">
        <v>2040</v>
      </c>
      <c r="D971" s="15" t="s">
        <v>2032</v>
      </c>
      <c r="E971" s="15" t="s">
        <v>2041</v>
      </c>
      <c r="F971" s="15">
        <v>120</v>
      </c>
      <c r="G971" s="15">
        <v>0</v>
      </c>
      <c r="H971" s="15">
        <v>407</v>
      </c>
      <c r="I971" s="15">
        <v>5</v>
      </c>
      <c r="J971" s="15">
        <v>23</v>
      </c>
      <c r="K971" s="15">
        <v>1.9</v>
      </c>
      <c r="L971" s="15">
        <v>5.13</v>
      </c>
      <c r="M971" s="15">
        <v>12</v>
      </c>
      <c r="N971" s="15">
        <v>46</v>
      </c>
      <c r="O971" s="15">
        <v>1996</v>
      </c>
      <c r="P971" s="15" t="s">
        <v>37</v>
      </c>
      <c r="Q971" s="15" t="s">
        <v>2042</v>
      </c>
      <c r="R971" s="15">
        <v>380</v>
      </c>
      <c r="S971" s="15">
        <f>R971+R972+R973+R974+R975</f>
        <v>1026</v>
      </c>
      <c r="T971" s="15" t="s">
        <v>865</v>
      </c>
      <c r="U971" s="15"/>
    </row>
    <row r="972" ht="129" customHeight="1" spans="1:21">
      <c r="A972" s="15">
        <v>16</v>
      </c>
      <c r="B972" s="15" t="s">
        <v>2043</v>
      </c>
      <c r="C972" s="15"/>
      <c r="D972" s="15"/>
      <c r="E972" s="15"/>
      <c r="F972" s="15">
        <v>156</v>
      </c>
      <c r="G972" s="15"/>
      <c r="H972" s="15"/>
      <c r="I972" s="15">
        <v>11</v>
      </c>
      <c r="J972" s="15"/>
      <c r="K972" s="15">
        <v>1.62</v>
      </c>
      <c r="L972" s="15"/>
      <c r="M972" s="15">
        <v>19</v>
      </c>
      <c r="N972" s="15"/>
      <c r="O972" s="15">
        <v>1997</v>
      </c>
      <c r="P972" s="15"/>
      <c r="Q972" s="15" t="s">
        <v>2044</v>
      </c>
      <c r="R972" s="15">
        <v>324</v>
      </c>
      <c r="S972" s="15"/>
      <c r="T972" s="15" t="s">
        <v>390</v>
      </c>
      <c r="U972" s="15"/>
    </row>
    <row r="973" ht="129" customHeight="1" spans="1:21">
      <c r="A973" s="15">
        <v>17</v>
      </c>
      <c r="B973" s="15" t="s">
        <v>2045</v>
      </c>
      <c r="C973" s="15"/>
      <c r="D973" s="15"/>
      <c r="E973" s="15"/>
      <c r="F973" s="15">
        <v>64</v>
      </c>
      <c r="G973" s="15"/>
      <c r="H973" s="15"/>
      <c r="I973" s="15">
        <v>2</v>
      </c>
      <c r="J973" s="15"/>
      <c r="K973" s="15">
        <v>0.9</v>
      </c>
      <c r="L973" s="15"/>
      <c r="M973" s="15">
        <v>5</v>
      </c>
      <c r="N973" s="15"/>
      <c r="O973" s="15">
        <v>2002</v>
      </c>
      <c r="P973" s="15"/>
      <c r="Q973" s="15" t="s">
        <v>2046</v>
      </c>
      <c r="R973" s="15">
        <v>180</v>
      </c>
      <c r="S973" s="15"/>
      <c r="T973" s="15" t="s">
        <v>390</v>
      </c>
      <c r="U973" s="15"/>
    </row>
    <row r="974" ht="129" customHeight="1" spans="1:21">
      <c r="A974" s="15">
        <v>18</v>
      </c>
      <c r="B974" s="15" t="s">
        <v>2047</v>
      </c>
      <c r="C974" s="15"/>
      <c r="D974" s="15"/>
      <c r="E974" s="15"/>
      <c r="F974" s="15">
        <v>13</v>
      </c>
      <c r="G974" s="15"/>
      <c r="H974" s="15"/>
      <c r="I974" s="15">
        <v>1</v>
      </c>
      <c r="J974" s="15"/>
      <c r="K974" s="15">
        <v>0.13</v>
      </c>
      <c r="L974" s="15"/>
      <c r="M974" s="15">
        <v>2</v>
      </c>
      <c r="N974" s="15"/>
      <c r="O974" s="15">
        <v>1997</v>
      </c>
      <c r="P974" s="15"/>
      <c r="Q974" s="15" t="s">
        <v>2044</v>
      </c>
      <c r="R974" s="15">
        <v>26</v>
      </c>
      <c r="S974" s="15"/>
      <c r="T974" s="15" t="s">
        <v>390</v>
      </c>
      <c r="U974" s="15"/>
    </row>
    <row r="975" ht="109" customHeight="1" spans="1:21">
      <c r="A975" s="15">
        <v>19</v>
      </c>
      <c r="B975" s="15" t="s">
        <v>2048</v>
      </c>
      <c r="C975" s="15"/>
      <c r="D975" s="15"/>
      <c r="E975" s="15"/>
      <c r="F975" s="15">
        <v>54</v>
      </c>
      <c r="G975" s="15"/>
      <c r="H975" s="15"/>
      <c r="I975" s="15">
        <v>4</v>
      </c>
      <c r="J975" s="15"/>
      <c r="K975" s="15">
        <v>0.58</v>
      </c>
      <c r="L975" s="15"/>
      <c r="M975" s="15">
        <v>8</v>
      </c>
      <c r="N975" s="15"/>
      <c r="O975" s="15">
        <v>2000</v>
      </c>
      <c r="P975" s="15"/>
      <c r="Q975" s="15" t="s">
        <v>2036</v>
      </c>
      <c r="R975" s="15">
        <v>116</v>
      </c>
      <c r="S975" s="15"/>
      <c r="T975" s="15" t="s">
        <v>390</v>
      </c>
      <c r="U975" s="15"/>
    </row>
    <row r="976" ht="150" customHeight="1" spans="1:21">
      <c r="A976" s="15">
        <v>20</v>
      </c>
      <c r="B976" s="15" t="s">
        <v>2049</v>
      </c>
      <c r="C976" s="15" t="s">
        <v>2050</v>
      </c>
      <c r="D976" s="15" t="s">
        <v>2032</v>
      </c>
      <c r="E976" s="15" t="s">
        <v>2051</v>
      </c>
      <c r="F976" s="15">
        <v>116</v>
      </c>
      <c r="G976" s="15">
        <v>0</v>
      </c>
      <c r="H976" s="15">
        <v>311</v>
      </c>
      <c r="I976" s="15">
        <v>4</v>
      </c>
      <c r="J976" s="15">
        <v>14</v>
      </c>
      <c r="K976" s="15">
        <v>1.24</v>
      </c>
      <c r="L976" s="15">
        <f>K976+K977+K978+K979+K980</f>
        <v>3.01</v>
      </c>
      <c r="M976" s="15">
        <v>10</v>
      </c>
      <c r="N976" s="15">
        <v>30</v>
      </c>
      <c r="O976" s="15">
        <v>1998</v>
      </c>
      <c r="P976" s="15" t="s">
        <v>37</v>
      </c>
      <c r="Q976" s="15" t="s">
        <v>2052</v>
      </c>
      <c r="R976" s="15">
        <v>248</v>
      </c>
      <c r="S976" s="15">
        <f>R976+R977+R978+R979+R980</f>
        <v>602</v>
      </c>
      <c r="T976" s="15" t="s">
        <v>390</v>
      </c>
      <c r="U976" s="15"/>
    </row>
    <row r="977" ht="109" customHeight="1" spans="1:21">
      <c r="A977" s="15">
        <v>21</v>
      </c>
      <c r="B977" s="15" t="s">
        <v>2053</v>
      </c>
      <c r="C977" s="15"/>
      <c r="D977" s="15"/>
      <c r="E977" s="15"/>
      <c r="F977" s="15">
        <v>54</v>
      </c>
      <c r="G977" s="15"/>
      <c r="H977" s="15"/>
      <c r="I977" s="15">
        <v>3</v>
      </c>
      <c r="J977" s="15"/>
      <c r="K977" s="15">
        <v>0.59</v>
      </c>
      <c r="L977" s="15"/>
      <c r="M977" s="15">
        <v>6</v>
      </c>
      <c r="N977" s="15"/>
      <c r="O977" s="15">
        <v>1994</v>
      </c>
      <c r="P977" s="15"/>
      <c r="Q977" s="15" t="s">
        <v>2036</v>
      </c>
      <c r="R977" s="15">
        <v>118</v>
      </c>
      <c r="S977" s="15"/>
      <c r="T977" s="15" t="s">
        <v>390</v>
      </c>
      <c r="U977" s="15"/>
    </row>
    <row r="978" ht="109" customHeight="1" spans="1:21">
      <c r="A978" s="15">
        <v>22</v>
      </c>
      <c r="B978" s="15" t="s">
        <v>2054</v>
      </c>
      <c r="C978" s="15"/>
      <c r="D978" s="15"/>
      <c r="E978" s="15"/>
      <c r="F978" s="15">
        <v>65</v>
      </c>
      <c r="G978" s="15"/>
      <c r="H978" s="15"/>
      <c r="I978" s="15">
        <v>4</v>
      </c>
      <c r="J978" s="15"/>
      <c r="K978" s="15">
        <v>0.5</v>
      </c>
      <c r="L978" s="15"/>
      <c r="M978" s="15">
        <v>7</v>
      </c>
      <c r="N978" s="15"/>
      <c r="O978" s="15">
        <v>1998</v>
      </c>
      <c r="P978" s="15"/>
      <c r="Q978" s="15" t="s">
        <v>2036</v>
      </c>
      <c r="R978" s="15">
        <v>100</v>
      </c>
      <c r="S978" s="15"/>
      <c r="T978" s="15" t="s">
        <v>390</v>
      </c>
      <c r="U978" s="15"/>
    </row>
    <row r="979" ht="109" customHeight="1" spans="1:21">
      <c r="A979" s="15">
        <v>23</v>
      </c>
      <c r="B979" s="15" t="s">
        <v>2055</v>
      </c>
      <c r="C979" s="15"/>
      <c r="D979" s="15"/>
      <c r="E979" s="15"/>
      <c r="F979" s="15">
        <v>30</v>
      </c>
      <c r="G979" s="15"/>
      <c r="H979" s="15"/>
      <c r="I979" s="15">
        <v>1</v>
      </c>
      <c r="J979" s="15"/>
      <c r="K979" s="15">
        <v>0.27</v>
      </c>
      <c r="L979" s="15"/>
      <c r="M979" s="15">
        <v>3</v>
      </c>
      <c r="N979" s="15"/>
      <c r="O979" s="15">
        <v>2000</v>
      </c>
      <c r="P979" s="15"/>
      <c r="Q979" s="15" t="s">
        <v>2036</v>
      </c>
      <c r="R979" s="15">
        <v>54</v>
      </c>
      <c r="S979" s="15"/>
      <c r="T979" s="15" t="s">
        <v>390</v>
      </c>
      <c r="U979" s="15"/>
    </row>
    <row r="980" ht="109" customHeight="1" spans="1:21">
      <c r="A980" s="15">
        <v>24</v>
      </c>
      <c r="B980" s="15" t="s">
        <v>2056</v>
      </c>
      <c r="C980" s="15"/>
      <c r="D980" s="15"/>
      <c r="E980" s="15"/>
      <c r="F980" s="15">
        <v>46</v>
      </c>
      <c r="G980" s="15"/>
      <c r="H980" s="15"/>
      <c r="I980" s="15">
        <v>2</v>
      </c>
      <c r="J980" s="15"/>
      <c r="K980" s="15">
        <v>0.41</v>
      </c>
      <c r="L980" s="15"/>
      <c r="M980" s="15">
        <v>4</v>
      </c>
      <c r="N980" s="15"/>
      <c r="O980" s="15">
        <v>1998</v>
      </c>
      <c r="P980" s="15"/>
      <c r="Q980" s="15" t="s">
        <v>2036</v>
      </c>
      <c r="R980" s="15">
        <v>82</v>
      </c>
      <c r="S980" s="15"/>
      <c r="T980" s="15" t="s">
        <v>390</v>
      </c>
      <c r="U980" s="15"/>
    </row>
    <row r="981" ht="168" customHeight="1" spans="1:21">
      <c r="A981" s="15">
        <v>25</v>
      </c>
      <c r="B981" s="15" t="s">
        <v>2057</v>
      </c>
      <c r="C981" s="15" t="s">
        <v>2058</v>
      </c>
      <c r="D981" s="15" t="s">
        <v>2032</v>
      </c>
      <c r="E981" s="15" t="s">
        <v>2059</v>
      </c>
      <c r="F981" s="15">
        <v>122</v>
      </c>
      <c r="G981" s="15">
        <v>0</v>
      </c>
      <c r="H981" s="15">
        <v>238</v>
      </c>
      <c r="I981" s="15">
        <v>5</v>
      </c>
      <c r="J981" s="15">
        <v>12</v>
      </c>
      <c r="K981" s="15">
        <v>1.3</v>
      </c>
      <c r="L981" s="23">
        <f>K981+K982+K983+K984+K985</f>
        <v>2.5</v>
      </c>
      <c r="M981" s="15">
        <v>11</v>
      </c>
      <c r="N981" s="15">
        <v>22</v>
      </c>
      <c r="O981" s="15">
        <v>1994</v>
      </c>
      <c r="P981" s="15" t="s">
        <v>37</v>
      </c>
      <c r="Q981" s="15" t="s">
        <v>2060</v>
      </c>
      <c r="R981" s="15">
        <v>260</v>
      </c>
      <c r="S981" s="15">
        <f>R981+R982+R983+R984+R985</f>
        <v>500</v>
      </c>
      <c r="T981" s="15" t="s">
        <v>709</v>
      </c>
      <c r="U981" s="15"/>
    </row>
    <row r="982" ht="109" customHeight="1" spans="1:21">
      <c r="A982" s="15">
        <v>26</v>
      </c>
      <c r="B982" s="15" t="s">
        <v>2061</v>
      </c>
      <c r="C982" s="15"/>
      <c r="D982" s="15"/>
      <c r="E982" s="15"/>
      <c r="F982" s="15">
        <v>30</v>
      </c>
      <c r="G982" s="15"/>
      <c r="H982" s="15"/>
      <c r="I982" s="15">
        <v>2</v>
      </c>
      <c r="J982" s="15"/>
      <c r="K982" s="15">
        <v>0.35</v>
      </c>
      <c r="L982" s="23"/>
      <c r="M982" s="15">
        <v>3</v>
      </c>
      <c r="N982" s="15"/>
      <c r="O982" s="15">
        <v>1996</v>
      </c>
      <c r="P982" s="15"/>
      <c r="Q982" s="15" t="s">
        <v>2036</v>
      </c>
      <c r="R982" s="15">
        <v>70</v>
      </c>
      <c r="S982" s="15"/>
      <c r="T982" s="15" t="s">
        <v>390</v>
      </c>
      <c r="U982" s="15"/>
    </row>
    <row r="983" ht="109" customHeight="1" spans="1:21">
      <c r="A983" s="15">
        <v>27</v>
      </c>
      <c r="B983" s="15" t="s">
        <v>2062</v>
      </c>
      <c r="C983" s="15"/>
      <c r="D983" s="15"/>
      <c r="E983" s="15"/>
      <c r="F983" s="15">
        <v>37</v>
      </c>
      <c r="G983" s="15"/>
      <c r="H983" s="15"/>
      <c r="I983" s="15">
        <v>2</v>
      </c>
      <c r="J983" s="15"/>
      <c r="K983" s="15">
        <v>0.42</v>
      </c>
      <c r="L983" s="23"/>
      <c r="M983" s="15">
        <v>4</v>
      </c>
      <c r="N983" s="15"/>
      <c r="O983" s="15">
        <v>1996</v>
      </c>
      <c r="P983" s="15"/>
      <c r="Q983" s="15" t="s">
        <v>2036</v>
      </c>
      <c r="R983" s="15">
        <v>84</v>
      </c>
      <c r="S983" s="15"/>
      <c r="T983" s="15" t="s">
        <v>390</v>
      </c>
      <c r="U983" s="15"/>
    </row>
    <row r="984" ht="109" customHeight="1" spans="1:21">
      <c r="A984" s="15">
        <v>28</v>
      </c>
      <c r="B984" s="15" t="s">
        <v>2063</v>
      </c>
      <c r="C984" s="15"/>
      <c r="D984" s="15"/>
      <c r="E984" s="15"/>
      <c r="F984" s="15">
        <v>25</v>
      </c>
      <c r="G984" s="15"/>
      <c r="H984" s="15"/>
      <c r="I984" s="15">
        <v>1</v>
      </c>
      <c r="J984" s="15"/>
      <c r="K984" s="15">
        <v>0.2</v>
      </c>
      <c r="L984" s="23"/>
      <c r="M984" s="15">
        <v>2</v>
      </c>
      <c r="N984" s="15"/>
      <c r="O984" s="15">
        <v>1997</v>
      </c>
      <c r="P984" s="15"/>
      <c r="Q984" s="15" t="s">
        <v>2036</v>
      </c>
      <c r="R984" s="15">
        <v>40</v>
      </c>
      <c r="S984" s="15"/>
      <c r="T984" s="15" t="s">
        <v>390</v>
      </c>
      <c r="U984" s="15"/>
    </row>
    <row r="985" ht="109" customHeight="1" spans="1:21">
      <c r="A985" s="15">
        <v>29</v>
      </c>
      <c r="B985" s="15" t="s">
        <v>2064</v>
      </c>
      <c r="C985" s="15"/>
      <c r="D985" s="15"/>
      <c r="E985" s="15"/>
      <c r="F985" s="15">
        <v>24</v>
      </c>
      <c r="G985" s="15"/>
      <c r="H985" s="15"/>
      <c r="I985" s="15">
        <v>2</v>
      </c>
      <c r="J985" s="15"/>
      <c r="K985" s="15">
        <v>0.23</v>
      </c>
      <c r="L985" s="23"/>
      <c r="M985" s="15">
        <v>2</v>
      </c>
      <c r="N985" s="15"/>
      <c r="O985" s="15">
        <v>1996</v>
      </c>
      <c r="P985" s="15"/>
      <c r="Q985" s="15" t="s">
        <v>2036</v>
      </c>
      <c r="R985" s="15">
        <v>46</v>
      </c>
      <c r="S985" s="15"/>
      <c r="T985" s="15" t="s">
        <v>390</v>
      </c>
      <c r="U985" s="15"/>
    </row>
    <row r="986" ht="109" customHeight="1" spans="1:21">
      <c r="A986" s="15">
        <v>30</v>
      </c>
      <c r="B986" s="15" t="s">
        <v>2065</v>
      </c>
      <c r="C986" s="15" t="s">
        <v>2066</v>
      </c>
      <c r="D986" s="15" t="s">
        <v>2032</v>
      </c>
      <c r="E986" s="15" t="s">
        <v>2067</v>
      </c>
      <c r="F986" s="15">
        <v>68</v>
      </c>
      <c r="G986" s="15">
        <v>0</v>
      </c>
      <c r="H986" s="15">
        <v>587</v>
      </c>
      <c r="I986" s="15">
        <v>5</v>
      </c>
      <c r="J986" s="15">
        <f>I986+I987+I988+I989+I990+I991</f>
        <v>38</v>
      </c>
      <c r="K986" s="15">
        <v>0.68</v>
      </c>
      <c r="L986" s="23">
        <f>K986+K987+K988+K989+K990+K991</f>
        <v>5.9</v>
      </c>
      <c r="M986" s="15">
        <v>11</v>
      </c>
      <c r="N986" s="15">
        <v>64</v>
      </c>
      <c r="O986" s="15">
        <v>1996</v>
      </c>
      <c r="P986" s="15" t="s">
        <v>37</v>
      </c>
      <c r="Q986" s="15" t="s">
        <v>2036</v>
      </c>
      <c r="R986" s="15">
        <v>136</v>
      </c>
      <c r="S986" s="15">
        <f>R986+R987+R988+R989+R990+R991</f>
        <v>1180</v>
      </c>
      <c r="T986" s="15" t="s">
        <v>390</v>
      </c>
      <c r="U986" s="15"/>
    </row>
    <row r="987" ht="109" customHeight="1" spans="1:21">
      <c r="A987" s="15">
        <v>31</v>
      </c>
      <c r="B987" s="15" t="s">
        <v>2068</v>
      </c>
      <c r="C987" s="15"/>
      <c r="D987" s="15"/>
      <c r="E987" s="15"/>
      <c r="F987" s="15">
        <v>39</v>
      </c>
      <c r="G987" s="15"/>
      <c r="H987" s="15"/>
      <c r="I987" s="15">
        <v>2</v>
      </c>
      <c r="J987" s="15"/>
      <c r="K987" s="15">
        <v>0.41</v>
      </c>
      <c r="L987" s="23"/>
      <c r="M987" s="15">
        <v>3</v>
      </c>
      <c r="N987" s="15"/>
      <c r="O987" s="15">
        <v>1998</v>
      </c>
      <c r="P987" s="15"/>
      <c r="Q987" s="15" t="s">
        <v>2036</v>
      </c>
      <c r="R987" s="15">
        <v>82</v>
      </c>
      <c r="S987" s="15"/>
      <c r="T987" s="15" t="s">
        <v>390</v>
      </c>
      <c r="U987" s="15"/>
    </row>
    <row r="988" ht="109" customHeight="1" spans="1:21">
      <c r="A988" s="15">
        <v>32</v>
      </c>
      <c r="B988" s="15" t="s">
        <v>2069</v>
      </c>
      <c r="C988" s="15"/>
      <c r="D988" s="15"/>
      <c r="E988" s="15"/>
      <c r="F988" s="15">
        <v>150</v>
      </c>
      <c r="G988" s="15"/>
      <c r="H988" s="15"/>
      <c r="I988" s="15">
        <v>10</v>
      </c>
      <c r="J988" s="15"/>
      <c r="K988" s="15">
        <v>1.51</v>
      </c>
      <c r="L988" s="23"/>
      <c r="M988" s="15">
        <v>16</v>
      </c>
      <c r="N988" s="15"/>
      <c r="O988" s="15">
        <v>1998</v>
      </c>
      <c r="P988" s="15"/>
      <c r="Q988" s="15" t="s">
        <v>2036</v>
      </c>
      <c r="R988" s="15">
        <v>302</v>
      </c>
      <c r="S988" s="15"/>
      <c r="T988" s="15" t="s">
        <v>390</v>
      </c>
      <c r="U988" s="15"/>
    </row>
    <row r="989" ht="109" customHeight="1" spans="1:21">
      <c r="A989" s="15">
        <v>33</v>
      </c>
      <c r="B989" s="15" t="s">
        <v>2070</v>
      </c>
      <c r="C989" s="15"/>
      <c r="D989" s="15"/>
      <c r="E989" s="15"/>
      <c r="F989" s="15">
        <v>134</v>
      </c>
      <c r="G989" s="15"/>
      <c r="H989" s="15"/>
      <c r="I989" s="15">
        <v>10</v>
      </c>
      <c r="J989" s="15"/>
      <c r="K989" s="15">
        <v>1.39</v>
      </c>
      <c r="L989" s="23"/>
      <c r="M989" s="15">
        <v>14</v>
      </c>
      <c r="N989" s="15"/>
      <c r="O989" s="15">
        <v>1990</v>
      </c>
      <c r="P989" s="15"/>
      <c r="Q989" s="15" t="s">
        <v>2036</v>
      </c>
      <c r="R989" s="15">
        <v>278</v>
      </c>
      <c r="S989" s="15"/>
      <c r="T989" s="15" t="s">
        <v>390</v>
      </c>
      <c r="U989" s="15"/>
    </row>
    <row r="990" ht="109" customHeight="1" spans="1:21">
      <c r="A990" s="15">
        <v>34</v>
      </c>
      <c r="B990" s="15" t="s">
        <v>2071</v>
      </c>
      <c r="C990" s="15"/>
      <c r="D990" s="15"/>
      <c r="E990" s="15"/>
      <c r="F990" s="15">
        <v>38</v>
      </c>
      <c r="G990" s="15"/>
      <c r="H990" s="15"/>
      <c r="I990" s="15">
        <v>2</v>
      </c>
      <c r="J990" s="15"/>
      <c r="K990" s="15">
        <v>0.38</v>
      </c>
      <c r="L990" s="23"/>
      <c r="M990" s="15">
        <v>4</v>
      </c>
      <c r="N990" s="15"/>
      <c r="O990" s="15">
        <v>1995</v>
      </c>
      <c r="P990" s="15"/>
      <c r="Q990" s="15" t="s">
        <v>2036</v>
      </c>
      <c r="R990" s="15">
        <v>76</v>
      </c>
      <c r="S990" s="15"/>
      <c r="T990" s="15" t="s">
        <v>390</v>
      </c>
      <c r="U990" s="15"/>
    </row>
    <row r="991" ht="93" customHeight="1" spans="1:21">
      <c r="A991" s="15">
        <v>35</v>
      </c>
      <c r="B991" s="15" t="s">
        <v>2072</v>
      </c>
      <c r="C991" s="15"/>
      <c r="D991" s="15"/>
      <c r="E991" s="15"/>
      <c r="F991" s="15">
        <v>158</v>
      </c>
      <c r="G991" s="15"/>
      <c r="H991" s="15"/>
      <c r="I991" s="15">
        <v>9</v>
      </c>
      <c r="J991" s="15"/>
      <c r="K991" s="15">
        <v>1.53</v>
      </c>
      <c r="L991" s="23"/>
      <c r="M991" s="15">
        <v>16</v>
      </c>
      <c r="N991" s="15"/>
      <c r="O991" s="15">
        <v>1999</v>
      </c>
      <c r="P991" s="15"/>
      <c r="Q991" s="15" t="s">
        <v>2073</v>
      </c>
      <c r="R991" s="15">
        <v>306</v>
      </c>
      <c r="S991" s="15"/>
      <c r="T991" s="15" t="s">
        <v>390</v>
      </c>
      <c r="U991" s="15"/>
    </row>
    <row r="992" ht="130" customHeight="1" spans="1:21">
      <c r="A992" s="15">
        <v>36</v>
      </c>
      <c r="B992" s="15" t="s">
        <v>2074</v>
      </c>
      <c r="C992" s="15" t="s">
        <v>2075</v>
      </c>
      <c r="D992" s="15" t="s">
        <v>2032</v>
      </c>
      <c r="E992" s="15" t="s">
        <v>2076</v>
      </c>
      <c r="F992" s="15">
        <v>300</v>
      </c>
      <c r="G992" s="15">
        <v>0</v>
      </c>
      <c r="H992" s="15">
        <v>300</v>
      </c>
      <c r="I992" s="15">
        <v>10</v>
      </c>
      <c r="J992" s="15">
        <v>10</v>
      </c>
      <c r="K992" s="15">
        <v>3.6</v>
      </c>
      <c r="L992" s="15">
        <v>3.6</v>
      </c>
      <c r="M992" s="15">
        <v>24</v>
      </c>
      <c r="N992" s="15">
        <v>24</v>
      </c>
      <c r="O992" s="15">
        <v>2001</v>
      </c>
      <c r="P992" s="15" t="s">
        <v>61</v>
      </c>
      <c r="Q992" s="15" t="s">
        <v>2077</v>
      </c>
      <c r="R992" s="15">
        <v>720</v>
      </c>
      <c r="S992" s="15">
        <v>720</v>
      </c>
      <c r="T992" s="15" t="s">
        <v>390</v>
      </c>
      <c r="U992" s="15"/>
    </row>
    <row r="993" ht="45" customHeight="1" spans="1:21">
      <c r="A993" s="71" t="s">
        <v>967</v>
      </c>
      <c r="B993" s="71" t="s">
        <v>2078</v>
      </c>
      <c r="C993" s="71" t="s">
        <v>2079</v>
      </c>
      <c r="D993" s="71"/>
      <c r="E993" s="71"/>
      <c r="F993" s="71">
        <f t="shared" ref="F993:N993" si="12">SUM(F957:F992)</f>
        <v>15515</v>
      </c>
      <c r="G993" s="71">
        <f t="shared" si="12"/>
        <v>0</v>
      </c>
      <c r="H993" s="71">
        <f t="shared" si="12"/>
        <v>15515</v>
      </c>
      <c r="I993" s="71">
        <f t="shared" si="12"/>
        <v>501</v>
      </c>
      <c r="J993" s="71">
        <f t="shared" si="12"/>
        <v>501</v>
      </c>
      <c r="K993" s="71">
        <f t="shared" si="12"/>
        <v>121.69</v>
      </c>
      <c r="L993" s="71">
        <f t="shared" si="12"/>
        <v>121.69</v>
      </c>
      <c r="M993" s="71">
        <f t="shared" si="12"/>
        <v>1008</v>
      </c>
      <c r="N993" s="71">
        <f t="shared" si="12"/>
        <v>1006</v>
      </c>
      <c r="O993" s="71"/>
      <c r="P993" s="71"/>
      <c r="Q993" s="71"/>
      <c r="R993" s="71">
        <f>SUM(R957:R992)</f>
        <v>24158</v>
      </c>
      <c r="S993" s="71">
        <f>SUM(S957:S992)</f>
        <v>24158</v>
      </c>
      <c r="T993" s="71"/>
      <c r="U993" s="71"/>
    </row>
    <row r="994" ht="45" customHeight="1" spans="1:21">
      <c r="A994" s="13" t="s">
        <v>2080</v>
      </c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</row>
    <row r="995" ht="102" customHeight="1" spans="1:21">
      <c r="A995" s="14">
        <v>1</v>
      </c>
      <c r="B995" s="14" t="s">
        <v>2081</v>
      </c>
      <c r="C995" s="14" t="s">
        <v>2082</v>
      </c>
      <c r="D995" s="14" t="s">
        <v>2083</v>
      </c>
      <c r="E995" s="14" t="s">
        <v>2084</v>
      </c>
      <c r="F995" s="14">
        <v>758</v>
      </c>
      <c r="G995" s="14">
        <v>0</v>
      </c>
      <c r="H995" s="14">
        <v>4569</v>
      </c>
      <c r="I995" s="14">
        <v>26</v>
      </c>
      <c r="J995" s="14">
        <v>162</v>
      </c>
      <c r="K995" s="14">
        <v>6.1</v>
      </c>
      <c r="L995" s="19">
        <v>43.6</v>
      </c>
      <c r="M995" s="14">
        <v>52</v>
      </c>
      <c r="N995" s="14">
        <v>52</v>
      </c>
      <c r="O995" s="14">
        <v>1992</v>
      </c>
      <c r="P995" s="14" t="s">
        <v>61</v>
      </c>
      <c r="Q995" s="14" t="s">
        <v>2085</v>
      </c>
      <c r="R995" s="14">
        <f t="shared" ref="R995:R1017" si="13">K995*400</f>
        <v>2440</v>
      </c>
      <c r="S995" s="14">
        <v>17440</v>
      </c>
      <c r="T995" s="14" t="s">
        <v>2086</v>
      </c>
      <c r="U995" s="14"/>
    </row>
    <row r="996" ht="102" customHeight="1" spans="1:21">
      <c r="A996" s="14">
        <v>2</v>
      </c>
      <c r="B996" s="14" t="s">
        <v>2087</v>
      </c>
      <c r="C996" s="14"/>
      <c r="D996" s="14" t="s">
        <v>2083</v>
      </c>
      <c r="E996" s="14" t="s">
        <v>2084</v>
      </c>
      <c r="F996" s="14">
        <v>655</v>
      </c>
      <c r="G996" s="14"/>
      <c r="H996" s="14"/>
      <c r="I996" s="14">
        <v>30</v>
      </c>
      <c r="J996" s="14"/>
      <c r="K996" s="14">
        <v>8.2</v>
      </c>
      <c r="L996" s="19"/>
      <c r="M996" s="14">
        <v>60</v>
      </c>
      <c r="N996" s="14">
        <v>60</v>
      </c>
      <c r="O996" s="14">
        <v>1992</v>
      </c>
      <c r="P996" s="14" t="s">
        <v>61</v>
      </c>
      <c r="Q996" s="14" t="s">
        <v>2085</v>
      </c>
      <c r="R996" s="14">
        <f t="shared" si="13"/>
        <v>3280</v>
      </c>
      <c r="S996" s="14"/>
      <c r="T996" s="14" t="s">
        <v>2086</v>
      </c>
      <c r="U996" s="14"/>
    </row>
    <row r="997" ht="102" customHeight="1" spans="1:21">
      <c r="A997" s="14">
        <v>3</v>
      </c>
      <c r="B997" s="14" t="s">
        <v>2088</v>
      </c>
      <c r="C997" s="14"/>
      <c r="D997" s="14" t="s">
        <v>2083</v>
      </c>
      <c r="E997" s="14" t="s">
        <v>2084</v>
      </c>
      <c r="F997" s="14">
        <v>821</v>
      </c>
      <c r="G997" s="14"/>
      <c r="H997" s="14"/>
      <c r="I997" s="14">
        <v>25</v>
      </c>
      <c r="J997" s="14"/>
      <c r="K997" s="14">
        <v>8.5</v>
      </c>
      <c r="L997" s="19"/>
      <c r="M997" s="14">
        <v>50</v>
      </c>
      <c r="N997" s="14">
        <v>50</v>
      </c>
      <c r="O997" s="14">
        <v>1992</v>
      </c>
      <c r="P997" s="14" t="s">
        <v>61</v>
      </c>
      <c r="Q997" s="14" t="s">
        <v>2085</v>
      </c>
      <c r="R997" s="14">
        <f t="shared" si="13"/>
        <v>3400</v>
      </c>
      <c r="S997" s="14"/>
      <c r="T997" s="14" t="s">
        <v>2086</v>
      </c>
      <c r="U997" s="14"/>
    </row>
    <row r="998" ht="102" customHeight="1" spans="1:21">
      <c r="A998" s="14">
        <v>4</v>
      </c>
      <c r="B998" s="14" t="s">
        <v>2089</v>
      </c>
      <c r="C998" s="14"/>
      <c r="D998" s="14" t="s">
        <v>2083</v>
      </c>
      <c r="E998" s="14" t="s">
        <v>2084</v>
      </c>
      <c r="F998" s="14">
        <v>735</v>
      </c>
      <c r="G998" s="14"/>
      <c r="H998" s="14"/>
      <c r="I998" s="14">
        <v>25</v>
      </c>
      <c r="J998" s="14"/>
      <c r="K998" s="14">
        <v>6.4</v>
      </c>
      <c r="L998" s="19"/>
      <c r="M998" s="14">
        <v>50</v>
      </c>
      <c r="N998" s="14">
        <v>50</v>
      </c>
      <c r="O998" s="14">
        <v>1992</v>
      </c>
      <c r="P998" s="14" t="s">
        <v>61</v>
      </c>
      <c r="Q998" s="14" t="s">
        <v>2085</v>
      </c>
      <c r="R998" s="14">
        <f t="shared" si="13"/>
        <v>2560</v>
      </c>
      <c r="S998" s="14"/>
      <c r="T998" s="14" t="s">
        <v>2086</v>
      </c>
      <c r="U998" s="14"/>
    </row>
    <row r="999" ht="102" customHeight="1" spans="1:21">
      <c r="A999" s="14">
        <v>5</v>
      </c>
      <c r="B999" s="14" t="s">
        <v>2090</v>
      </c>
      <c r="C999" s="14"/>
      <c r="D999" s="14" t="s">
        <v>2083</v>
      </c>
      <c r="E999" s="14" t="s">
        <v>2084</v>
      </c>
      <c r="F999" s="14">
        <v>725</v>
      </c>
      <c r="G999" s="14"/>
      <c r="H999" s="14"/>
      <c r="I999" s="14">
        <v>29</v>
      </c>
      <c r="J999" s="14"/>
      <c r="K999" s="14">
        <v>7.1</v>
      </c>
      <c r="L999" s="19"/>
      <c r="M999" s="14">
        <v>58</v>
      </c>
      <c r="N999" s="14">
        <v>58</v>
      </c>
      <c r="O999" s="14">
        <v>1992</v>
      </c>
      <c r="P999" s="14" t="s">
        <v>61</v>
      </c>
      <c r="Q999" s="14" t="s">
        <v>2085</v>
      </c>
      <c r="R999" s="14">
        <f t="shared" si="13"/>
        <v>2840</v>
      </c>
      <c r="S999" s="14"/>
      <c r="T999" s="14" t="s">
        <v>2086</v>
      </c>
      <c r="U999" s="14"/>
    </row>
    <row r="1000" ht="102" customHeight="1" spans="1:21">
      <c r="A1000" s="14">
        <v>6</v>
      </c>
      <c r="B1000" s="14" t="s">
        <v>2091</v>
      </c>
      <c r="C1000" s="14"/>
      <c r="D1000" s="14" t="s">
        <v>2083</v>
      </c>
      <c r="E1000" s="14" t="s">
        <v>2084</v>
      </c>
      <c r="F1000" s="14">
        <v>875</v>
      </c>
      <c r="G1000" s="14"/>
      <c r="H1000" s="14"/>
      <c r="I1000" s="14">
        <v>27</v>
      </c>
      <c r="J1000" s="14"/>
      <c r="K1000" s="14">
        <v>7.3</v>
      </c>
      <c r="L1000" s="19"/>
      <c r="M1000" s="14">
        <v>54</v>
      </c>
      <c r="N1000" s="14">
        <v>54</v>
      </c>
      <c r="O1000" s="14">
        <v>1992</v>
      </c>
      <c r="P1000" s="14" t="s">
        <v>61</v>
      </c>
      <c r="Q1000" s="14" t="s">
        <v>2085</v>
      </c>
      <c r="R1000" s="14">
        <f t="shared" si="13"/>
        <v>2920</v>
      </c>
      <c r="S1000" s="14"/>
      <c r="T1000" s="14" t="s">
        <v>2086</v>
      </c>
      <c r="U1000" s="14"/>
    </row>
    <row r="1001" ht="106" customHeight="1" spans="1:21">
      <c r="A1001" s="14">
        <v>7</v>
      </c>
      <c r="B1001" s="14" t="s">
        <v>2092</v>
      </c>
      <c r="C1001" s="14" t="s">
        <v>2093</v>
      </c>
      <c r="D1001" s="14" t="s">
        <v>2083</v>
      </c>
      <c r="E1001" s="14" t="s">
        <v>2094</v>
      </c>
      <c r="F1001" s="14">
        <v>43</v>
      </c>
      <c r="G1001" s="14">
        <v>0</v>
      </c>
      <c r="H1001" s="14">
        <v>373</v>
      </c>
      <c r="I1001" s="14">
        <v>3</v>
      </c>
      <c r="J1001" s="14">
        <v>17</v>
      </c>
      <c r="K1001" s="14">
        <v>0.4</v>
      </c>
      <c r="L1001" s="19">
        <v>3.74</v>
      </c>
      <c r="M1001" s="14">
        <v>6</v>
      </c>
      <c r="N1001" s="14">
        <v>6</v>
      </c>
      <c r="O1001" s="14">
        <v>1995</v>
      </c>
      <c r="P1001" s="14" t="s">
        <v>37</v>
      </c>
      <c r="Q1001" s="14" t="s">
        <v>2095</v>
      </c>
      <c r="R1001" s="14">
        <f t="shared" si="13"/>
        <v>160</v>
      </c>
      <c r="S1001" s="14">
        <v>1496</v>
      </c>
      <c r="T1001" s="14" t="s">
        <v>2086</v>
      </c>
      <c r="U1001" s="14"/>
    </row>
    <row r="1002" ht="102" customHeight="1" spans="1:21">
      <c r="A1002" s="14">
        <v>8</v>
      </c>
      <c r="B1002" s="14" t="s">
        <v>2096</v>
      </c>
      <c r="C1002" s="14"/>
      <c r="D1002" s="14" t="s">
        <v>2083</v>
      </c>
      <c r="E1002" s="14" t="s">
        <v>2097</v>
      </c>
      <c r="F1002" s="54">
        <v>118</v>
      </c>
      <c r="G1002" s="14"/>
      <c r="H1002" s="14"/>
      <c r="I1002" s="54">
        <v>4</v>
      </c>
      <c r="J1002" s="14"/>
      <c r="K1002" s="54">
        <v>1.1</v>
      </c>
      <c r="L1002" s="19"/>
      <c r="M1002" s="14">
        <v>8</v>
      </c>
      <c r="N1002" s="14">
        <v>8</v>
      </c>
      <c r="O1002" s="54">
        <v>2001</v>
      </c>
      <c r="P1002" s="54" t="s">
        <v>61</v>
      </c>
      <c r="Q1002" s="14" t="s">
        <v>2085</v>
      </c>
      <c r="R1002" s="14">
        <f t="shared" si="13"/>
        <v>440</v>
      </c>
      <c r="S1002" s="14"/>
      <c r="T1002" s="14" t="s">
        <v>2086</v>
      </c>
      <c r="U1002" s="14"/>
    </row>
    <row r="1003" ht="102" customHeight="1" spans="1:21">
      <c r="A1003" s="14">
        <v>9</v>
      </c>
      <c r="B1003" s="14" t="s">
        <v>2098</v>
      </c>
      <c r="C1003" s="14"/>
      <c r="D1003" s="14" t="s">
        <v>2083</v>
      </c>
      <c r="E1003" s="14" t="s">
        <v>2097</v>
      </c>
      <c r="F1003" s="54">
        <v>48</v>
      </c>
      <c r="G1003" s="14"/>
      <c r="H1003" s="14"/>
      <c r="I1003" s="54">
        <v>3</v>
      </c>
      <c r="J1003" s="14"/>
      <c r="K1003" s="54">
        <v>0.4</v>
      </c>
      <c r="L1003" s="19"/>
      <c r="M1003" s="14">
        <v>6</v>
      </c>
      <c r="N1003" s="14">
        <v>6</v>
      </c>
      <c r="O1003" s="54">
        <v>2003</v>
      </c>
      <c r="P1003" s="54" t="s">
        <v>61</v>
      </c>
      <c r="Q1003" s="14" t="s">
        <v>2085</v>
      </c>
      <c r="R1003" s="14">
        <f t="shared" si="13"/>
        <v>160</v>
      </c>
      <c r="S1003" s="14"/>
      <c r="T1003" s="14" t="s">
        <v>2086</v>
      </c>
      <c r="U1003" s="14"/>
    </row>
    <row r="1004" ht="102" customHeight="1" spans="1:21">
      <c r="A1004" s="14">
        <v>10</v>
      </c>
      <c r="B1004" s="14" t="s">
        <v>2099</v>
      </c>
      <c r="C1004" s="14"/>
      <c r="D1004" s="14" t="s">
        <v>2083</v>
      </c>
      <c r="E1004" s="14" t="s">
        <v>2100</v>
      </c>
      <c r="F1004" s="54">
        <v>164</v>
      </c>
      <c r="G1004" s="14"/>
      <c r="H1004" s="14"/>
      <c r="I1004" s="54">
        <v>7</v>
      </c>
      <c r="J1004" s="14"/>
      <c r="K1004" s="54">
        <v>1.84</v>
      </c>
      <c r="L1004" s="19"/>
      <c r="M1004" s="14">
        <v>14</v>
      </c>
      <c r="N1004" s="14">
        <v>14</v>
      </c>
      <c r="O1004" s="54">
        <v>2003</v>
      </c>
      <c r="P1004" s="54" t="s">
        <v>61</v>
      </c>
      <c r="Q1004" s="14" t="s">
        <v>2085</v>
      </c>
      <c r="R1004" s="14">
        <f t="shared" si="13"/>
        <v>736</v>
      </c>
      <c r="S1004" s="14"/>
      <c r="T1004" s="14" t="s">
        <v>2086</v>
      </c>
      <c r="U1004" s="14"/>
    </row>
    <row r="1005" ht="93" customHeight="1" spans="1:21">
      <c r="A1005" s="14">
        <v>11</v>
      </c>
      <c r="B1005" s="14" t="s">
        <v>2101</v>
      </c>
      <c r="C1005" s="14" t="s">
        <v>2102</v>
      </c>
      <c r="D1005" s="14" t="s">
        <v>2083</v>
      </c>
      <c r="E1005" s="14" t="s">
        <v>2103</v>
      </c>
      <c r="F1005" s="14">
        <v>383</v>
      </c>
      <c r="G1005" s="14">
        <v>0</v>
      </c>
      <c r="H1005" s="14">
        <v>626</v>
      </c>
      <c r="I1005" s="14">
        <v>20</v>
      </c>
      <c r="J1005" s="14">
        <v>33</v>
      </c>
      <c r="K1005" s="14">
        <v>3.64</v>
      </c>
      <c r="L1005" s="19">
        <v>5.74</v>
      </c>
      <c r="M1005" s="14">
        <v>40</v>
      </c>
      <c r="N1005" s="14">
        <v>40</v>
      </c>
      <c r="O1005" s="14">
        <v>1998</v>
      </c>
      <c r="P1005" s="14" t="s">
        <v>37</v>
      </c>
      <c r="Q1005" s="14" t="s">
        <v>2095</v>
      </c>
      <c r="R1005" s="14">
        <f t="shared" si="13"/>
        <v>1456</v>
      </c>
      <c r="S1005" s="14">
        <v>2296</v>
      </c>
      <c r="T1005" s="14" t="s">
        <v>2086</v>
      </c>
      <c r="U1005" s="14"/>
    </row>
    <row r="1006" ht="93" customHeight="1" spans="1:21">
      <c r="A1006" s="14">
        <v>12</v>
      </c>
      <c r="B1006" s="14" t="s">
        <v>2104</v>
      </c>
      <c r="C1006" s="14"/>
      <c r="D1006" s="14" t="s">
        <v>2083</v>
      </c>
      <c r="E1006" s="14" t="s">
        <v>2103</v>
      </c>
      <c r="F1006" s="14">
        <v>156</v>
      </c>
      <c r="G1006" s="14"/>
      <c r="H1006" s="14"/>
      <c r="I1006" s="14">
        <v>9</v>
      </c>
      <c r="J1006" s="14"/>
      <c r="K1006" s="14">
        <v>1.4</v>
      </c>
      <c r="L1006" s="19"/>
      <c r="M1006" s="14">
        <v>18</v>
      </c>
      <c r="N1006" s="14">
        <v>18</v>
      </c>
      <c r="O1006" s="14">
        <v>1990</v>
      </c>
      <c r="P1006" s="14" t="s">
        <v>37</v>
      </c>
      <c r="Q1006" s="14" t="s">
        <v>2095</v>
      </c>
      <c r="R1006" s="14">
        <f t="shared" si="13"/>
        <v>560</v>
      </c>
      <c r="S1006" s="14"/>
      <c r="T1006" s="14" t="s">
        <v>2086</v>
      </c>
      <c r="U1006" s="14"/>
    </row>
    <row r="1007" ht="93" customHeight="1" spans="1:21">
      <c r="A1007" s="14">
        <v>13</v>
      </c>
      <c r="B1007" s="14" t="s">
        <v>692</v>
      </c>
      <c r="C1007" s="14"/>
      <c r="D1007" s="14" t="s">
        <v>2083</v>
      </c>
      <c r="E1007" s="14" t="s">
        <v>2103</v>
      </c>
      <c r="F1007" s="14">
        <v>78</v>
      </c>
      <c r="G1007" s="14"/>
      <c r="H1007" s="14"/>
      <c r="I1007" s="14">
        <v>2</v>
      </c>
      <c r="J1007" s="14"/>
      <c r="K1007" s="14">
        <v>0.6</v>
      </c>
      <c r="L1007" s="19"/>
      <c r="M1007" s="14">
        <v>4</v>
      </c>
      <c r="N1007" s="14">
        <v>4</v>
      </c>
      <c r="O1007" s="14">
        <v>1990</v>
      </c>
      <c r="P1007" s="14" t="s">
        <v>37</v>
      </c>
      <c r="Q1007" s="14" t="s">
        <v>2095</v>
      </c>
      <c r="R1007" s="14">
        <f t="shared" si="13"/>
        <v>240</v>
      </c>
      <c r="S1007" s="14"/>
      <c r="T1007" s="14" t="s">
        <v>2086</v>
      </c>
      <c r="U1007" s="14"/>
    </row>
    <row r="1008" ht="93" customHeight="1" spans="1:21">
      <c r="A1008" s="14">
        <v>14</v>
      </c>
      <c r="B1008" s="14" t="s">
        <v>662</v>
      </c>
      <c r="C1008" s="14"/>
      <c r="D1008" s="14" t="s">
        <v>2083</v>
      </c>
      <c r="E1008" s="14" t="s">
        <v>2103</v>
      </c>
      <c r="F1008" s="14">
        <v>6</v>
      </c>
      <c r="G1008" s="14"/>
      <c r="H1008" s="14"/>
      <c r="I1008" s="14">
        <v>1</v>
      </c>
      <c r="J1008" s="14"/>
      <c r="K1008" s="14">
        <v>0.054</v>
      </c>
      <c r="L1008" s="19"/>
      <c r="M1008" s="14">
        <v>1</v>
      </c>
      <c r="N1008" s="14">
        <v>1</v>
      </c>
      <c r="O1008" s="14">
        <v>1990</v>
      </c>
      <c r="P1008" s="14" t="s">
        <v>37</v>
      </c>
      <c r="Q1008" s="14" t="s">
        <v>2095</v>
      </c>
      <c r="R1008" s="14">
        <f t="shared" si="13"/>
        <v>21.6</v>
      </c>
      <c r="S1008" s="14"/>
      <c r="T1008" s="14" t="s">
        <v>2086</v>
      </c>
      <c r="U1008" s="14"/>
    </row>
    <row r="1009" ht="93" customHeight="1" spans="1:21">
      <c r="A1009" s="14">
        <v>15</v>
      </c>
      <c r="B1009" s="14" t="s">
        <v>1449</v>
      </c>
      <c r="C1009" s="14"/>
      <c r="D1009" s="14" t="s">
        <v>2083</v>
      </c>
      <c r="E1009" s="14" t="s">
        <v>2103</v>
      </c>
      <c r="F1009" s="14">
        <v>3</v>
      </c>
      <c r="G1009" s="14"/>
      <c r="H1009" s="14"/>
      <c r="I1009" s="14">
        <v>1</v>
      </c>
      <c r="J1009" s="14"/>
      <c r="K1009" s="14">
        <v>0.046</v>
      </c>
      <c r="L1009" s="19"/>
      <c r="M1009" s="14">
        <v>1</v>
      </c>
      <c r="N1009" s="14">
        <v>1</v>
      </c>
      <c r="O1009" s="14">
        <v>1990</v>
      </c>
      <c r="P1009" s="14" t="s">
        <v>1449</v>
      </c>
      <c r="Q1009" s="14" t="s">
        <v>2095</v>
      </c>
      <c r="R1009" s="14">
        <f t="shared" si="13"/>
        <v>18.4</v>
      </c>
      <c r="S1009" s="14"/>
      <c r="T1009" s="14" t="s">
        <v>2086</v>
      </c>
      <c r="U1009" s="14"/>
    </row>
    <row r="1010" ht="93" customHeight="1" spans="1:21">
      <c r="A1010" s="14">
        <v>16</v>
      </c>
      <c r="B1010" s="14" t="s">
        <v>2105</v>
      </c>
      <c r="C1010" s="14" t="s">
        <v>2106</v>
      </c>
      <c r="D1010" s="14" t="s">
        <v>2083</v>
      </c>
      <c r="E1010" s="14" t="s">
        <v>2107</v>
      </c>
      <c r="F1010" s="14">
        <v>39</v>
      </c>
      <c r="G1010" s="14">
        <v>0</v>
      </c>
      <c r="H1010" s="14">
        <v>1325</v>
      </c>
      <c r="I1010" s="14">
        <v>3</v>
      </c>
      <c r="J1010" s="14">
        <v>31</v>
      </c>
      <c r="K1010" s="14">
        <v>0.2</v>
      </c>
      <c r="L1010" s="19">
        <v>15.97</v>
      </c>
      <c r="M1010" s="14">
        <v>6</v>
      </c>
      <c r="N1010" s="14">
        <v>6</v>
      </c>
      <c r="O1010" s="14">
        <v>1960</v>
      </c>
      <c r="P1010" s="14" t="s">
        <v>37</v>
      </c>
      <c r="Q1010" s="14" t="s">
        <v>2095</v>
      </c>
      <c r="R1010" s="14">
        <f t="shared" si="13"/>
        <v>80</v>
      </c>
      <c r="S1010" s="14">
        <v>6388</v>
      </c>
      <c r="T1010" s="14" t="s">
        <v>2086</v>
      </c>
      <c r="U1010" s="14"/>
    </row>
    <row r="1011" ht="90" customHeight="1" spans="1:21">
      <c r="A1011" s="14">
        <v>17</v>
      </c>
      <c r="B1011" s="14" t="s">
        <v>2108</v>
      </c>
      <c r="C1011" s="14"/>
      <c r="D1011" s="14" t="s">
        <v>2083</v>
      </c>
      <c r="E1011" s="14" t="s">
        <v>2107</v>
      </c>
      <c r="F1011" s="14">
        <v>155</v>
      </c>
      <c r="G1011" s="14"/>
      <c r="H1011" s="14"/>
      <c r="I1011" s="14">
        <v>4</v>
      </c>
      <c r="J1011" s="14"/>
      <c r="K1011" s="14">
        <v>1.52</v>
      </c>
      <c r="L1011" s="19"/>
      <c r="M1011" s="14">
        <v>8</v>
      </c>
      <c r="N1011" s="14">
        <v>8</v>
      </c>
      <c r="O1011" s="14">
        <v>2005</v>
      </c>
      <c r="P1011" s="54" t="s">
        <v>61</v>
      </c>
      <c r="Q1011" s="14" t="s">
        <v>2085</v>
      </c>
      <c r="R1011" s="14">
        <f t="shared" si="13"/>
        <v>608</v>
      </c>
      <c r="S1011" s="14"/>
      <c r="T1011" s="14" t="s">
        <v>2086</v>
      </c>
      <c r="U1011" s="14"/>
    </row>
    <row r="1012" ht="108" customHeight="1" spans="1:21">
      <c r="A1012" s="14">
        <v>18</v>
      </c>
      <c r="B1012" s="14" t="s">
        <v>2109</v>
      </c>
      <c r="C1012" s="14"/>
      <c r="D1012" s="14" t="s">
        <v>2083</v>
      </c>
      <c r="E1012" s="14" t="s">
        <v>2110</v>
      </c>
      <c r="F1012" s="14">
        <v>160</v>
      </c>
      <c r="G1012" s="14"/>
      <c r="H1012" s="14"/>
      <c r="I1012" s="14">
        <v>4</v>
      </c>
      <c r="J1012" s="14"/>
      <c r="K1012" s="14">
        <v>1.95</v>
      </c>
      <c r="L1012" s="19"/>
      <c r="M1012" s="14">
        <v>8</v>
      </c>
      <c r="N1012" s="14">
        <v>8</v>
      </c>
      <c r="O1012" s="14">
        <v>2005</v>
      </c>
      <c r="P1012" s="54" t="s">
        <v>61</v>
      </c>
      <c r="Q1012" s="14" t="s">
        <v>2085</v>
      </c>
      <c r="R1012" s="14">
        <f t="shared" si="13"/>
        <v>780</v>
      </c>
      <c r="S1012" s="14"/>
      <c r="T1012" s="14" t="s">
        <v>2086</v>
      </c>
      <c r="U1012" s="14"/>
    </row>
    <row r="1013" ht="108" customHeight="1" spans="1:21">
      <c r="A1013" s="14">
        <v>19</v>
      </c>
      <c r="B1013" s="14" t="s">
        <v>2111</v>
      </c>
      <c r="C1013" s="14"/>
      <c r="D1013" s="14" t="s">
        <v>2083</v>
      </c>
      <c r="E1013" s="14" t="s">
        <v>2110</v>
      </c>
      <c r="F1013" s="14">
        <v>841</v>
      </c>
      <c r="G1013" s="14"/>
      <c r="H1013" s="14"/>
      <c r="I1013" s="14">
        <v>15</v>
      </c>
      <c r="J1013" s="14"/>
      <c r="K1013" s="14">
        <v>10.7</v>
      </c>
      <c r="L1013" s="19"/>
      <c r="M1013" s="14">
        <v>30</v>
      </c>
      <c r="N1013" s="14">
        <v>30</v>
      </c>
      <c r="O1013" s="14">
        <v>2004</v>
      </c>
      <c r="P1013" s="54" t="s">
        <v>61</v>
      </c>
      <c r="Q1013" s="14" t="s">
        <v>2085</v>
      </c>
      <c r="R1013" s="14">
        <f t="shared" si="13"/>
        <v>4280</v>
      </c>
      <c r="S1013" s="14"/>
      <c r="T1013" s="14" t="s">
        <v>2086</v>
      </c>
      <c r="U1013" s="14"/>
    </row>
    <row r="1014" ht="108" customHeight="1" spans="1:21">
      <c r="A1014" s="14">
        <v>20</v>
      </c>
      <c r="B1014" s="14" t="s">
        <v>2112</v>
      </c>
      <c r="C1014" s="14"/>
      <c r="D1014" s="14" t="s">
        <v>2083</v>
      </c>
      <c r="E1014" s="14" t="s">
        <v>2110</v>
      </c>
      <c r="F1014" s="14">
        <v>130</v>
      </c>
      <c r="G1014" s="14"/>
      <c r="H1014" s="14"/>
      <c r="I1014" s="14">
        <v>5</v>
      </c>
      <c r="J1014" s="14"/>
      <c r="K1014" s="14">
        <v>1.6</v>
      </c>
      <c r="L1014" s="19"/>
      <c r="M1014" s="14">
        <v>10</v>
      </c>
      <c r="N1014" s="14">
        <v>10</v>
      </c>
      <c r="O1014" s="14">
        <v>2005</v>
      </c>
      <c r="P1014" s="54" t="s">
        <v>61</v>
      </c>
      <c r="Q1014" s="14" t="s">
        <v>2085</v>
      </c>
      <c r="R1014" s="14">
        <f t="shared" si="13"/>
        <v>640</v>
      </c>
      <c r="S1014" s="14"/>
      <c r="T1014" s="14" t="s">
        <v>2086</v>
      </c>
      <c r="U1014" s="14"/>
    </row>
    <row r="1015" ht="91" customHeight="1" spans="1:21">
      <c r="A1015" s="14">
        <v>21</v>
      </c>
      <c r="B1015" s="14" t="s">
        <v>2113</v>
      </c>
      <c r="C1015" s="14" t="s">
        <v>2113</v>
      </c>
      <c r="D1015" s="14" t="s">
        <v>2083</v>
      </c>
      <c r="E1015" s="14" t="s">
        <v>2103</v>
      </c>
      <c r="F1015" s="14">
        <v>212</v>
      </c>
      <c r="G1015" s="14">
        <v>0</v>
      </c>
      <c r="H1015" s="14">
        <v>212</v>
      </c>
      <c r="I1015" s="14">
        <v>7</v>
      </c>
      <c r="J1015" s="14">
        <v>7</v>
      </c>
      <c r="K1015" s="14">
        <v>2.1</v>
      </c>
      <c r="L1015" s="19">
        <v>2.1</v>
      </c>
      <c r="M1015" s="14">
        <v>14</v>
      </c>
      <c r="N1015" s="14">
        <v>14</v>
      </c>
      <c r="O1015" s="14">
        <v>2005</v>
      </c>
      <c r="P1015" s="54" t="s">
        <v>2114</v>
      </c>
      <c r="Q1015" s="14" t="s">
        <v>2085</v>
      </c>
      <c r="R1015" s="14">
        <f t="shared" si="13"/>
        <v>840</v>
      </c>
      <c r="S1015" s="14">
        <f t="shared" ref="S1015:S1017" si="14">L1015*400</f>
        <v>840</v>
      </c>
      <c r="T1015" s="14" t="s">
        <v>2086</v>
      </c>
      <c r="U1015" s="14"/>
    </row>
    <row r="1016" ht="112" customHeight="1" spans="1:21">
      <c r="A1016" s="14">
        <v>22</v>
      </c>
      <c r="B1016" s="14" t="s">
        <v>2115</v>
      </c>
      <c r="C1016" s="14" t="s">
        <v>2115</v>
      </c>
      <c r="D1016" s="175" t="s">
        <v>2083</v>
      </c>
      <c r="E1016" s="14" t="s">
        <v>2116</v>
      </c>
      <c r="F1016" s="14">
        <v>150</v>
      </c>
      <c r="G1016" s="14">
        <v>0</v>
      </c>
      <c r="H1016" s="14">
        <v>150</v>
      </c>
      <c r="I1016" s="14">
        <v>150</v>
      </c>
      <c r="J1016" s="14">
        <v>150</v>
      </c>
      <c r="K1016" s="14">
        <v>4.5</v>
      </c>
      <c r="L1016" s="19">
        <v>4.5</v>
      </c>
      <c r="M1016" s="14">
        <v>150</v>
      </c>
      <c r="N1016" s="14">
        <v>150</v>
      </c>
      <c r="O1016" s="14">
        <v>2005</v>
      </c>
      <c r="P1016" s="14" t="s">
        <v>61</v>
      </c>
      <c r="Q1016" s="14" t="s">
        <v>2085</v>
      </c>
      <c r="R1016" s="14">
        <f t="shared" si="13"/>
        <v>1800</v>
      </c>
      <c r="S1016" s="14">
        <f t="shared" si="14"/>
        <v>1800</v>
      </c>
      <c r="T1016" s="14" t="s">
        <v>2086</v>
      </c>
      <c r="U1016" s="14"/>
    </row>
    <row r="1017" ht="99" customHeight="1" spans="1:21">
      <c r="A1017" s="14">
        <v>23</v>
      </c>
      <c r="B1017" s="14" t="s">
        <v>2117</v>
      </c>
      <c r="C1017" s="14" t="s">
        <v>2117</v>
      </c>
      <c r="D1017" s="14" t="s">
        <v>2083</v>
      </c>
      <c r="E1017" s="14" t="s">
        <v>2118</v>
      </c>
      <c r="F1017" s="14">
        <v>20</v>
      </c>
      <c r="G1017" s="14">
        <v>0</v>
      </c>
      <c r="H1017" s="14">
        <v>20</v>
      </c>
      <c r="I1017" s="14">
        <v>1</v>
      </c>
      <c r="J1017" s="14">
        <v>1</v>
      </c>
      <c r="K1017" s="14">
        <v>0.14</v>
      </c>
      <c r="L1017" s="19">
        <v>0.14</v>
      </c>
      <c r="M1017" s="14">
        <v>3</v>
      </c>
      <c r="N1017" s="14">
        <v>3</v>
      </c>
      <c r="O1017" s="14">
        <v>1993</v>
      </c>
      <c r="P1017" s="14" t="s">
        <v>37</v>
      </c>
      <c r="Q1017" s="14" t="s">
        <v>2095</v>
      </c>
      <c r="R1017" s="14">
        <f t="shared" si="13"/>
        <v>56</v>
      </c>
      <c r="S1017" s="14">
        <f t="shared" si="14"/>
        <v>56</v>
      </c>
      <c r="T1017" s="14" t="s">
        <v>2086</v>
      </c>
      <c r="U1017" s="14"/>
    </row>
    <row r="1018" ht="153" customHeight="1" spans="1:21">
      <c r="A1018" s="14">
        <v>24</v>
      </c>
      <c r="B1018" s="14" t="s">
        <v>2119</v>
      </c>
      <c r="C1018" s="14" t="s">
        <v>2120</v>
      </c>
      <c r="D1018" s="14" t="s">
        <v>2121</v>
      </c>
      <c r="E1018" s="14" t="s">
        <v>2122</v>
      </c>
      <c r="F1018" s="14">
        <v>126</v>
      </c>
      <c r="G1018" s="14">
        <v>0</v>
      </c>
      <c r="H1018" s="14">
        <v>1004</v>
      </c>
      <c r="I1018" s="14">
        <v>7</v>
      </c>
      <c r="J1018" s="14">
        <v>38</v>
      </c>
      <c r="K1018" s="14">
        <v>1.5</v>
      </c>
      <c r="L1018" s="19">
        <v>10.4</v>
      </c>
      <c r="M1018" s="14">
        <v>14</v>
      </c>
      <c r="N1018" s="14">
        <v>14</v>
      </c>
      <c r="O1018" s="14">
        <v>1999</v>
      </c>
      <c r="P1018" s="14" t="s">
        <v>37</v>
      </c>
      <c r="Q1018" s="14" t="s">
        <v>2123</v>
      </c>
      <c r="R1018" s="14">
        <v>504</v>
      </c>
      <c r="S1018" s="14">
        <v>4016</v>
      </c>
      <c r="T1018" s="14" t="s">
        <v>240</v>
      </c>
      <c r="U1018" s="14"/>
    </row>
    <row r="1019" ht="160" customHeight="1" spans="1:21">
      <c r="A1019" s="14">
        <v>25</v>
      </c>
      <c r="B1019" s="14" t="s">
        <v>2124</v>
      </c>
      <c r="C1019" s="14"/>
      <c r="D1019" s="14" t="s">
        <v>2121</v>
      </c>
      <c r="E1019" s="14" t="s">
        <v>2122</v>
      </c>
      <c r="F1019" s="14">
        <v>200</v>
      </c>
      <c r="G1019" s="14"/>
      <c r="H1019" s="14"/>
      <c r="I1019" s="14">
        <v>8</v>
      </c>
      <c r="J1019" s="14"/>
      <c r="K1019" s="14">
        <v>2.3</v>
      </c>
      <c r="L1019" s="19"/>
      <c r="M1019" s="14">
        <v>16</v>
      </c>
      <c r="N1019" s="14">
        <v>16</v>
      </c>
      <c r="O1019" s="14">
        <v>1993</v>
      </c>
      <c r="P1019" s="14" t="s">
        <v>37</v>
      </c>
      <c r="Q1019" s="14" t="s">
        <v>2123</v>
      </c>
      <c r="R1019" s="14">
        <v>800</v>
      </c>
      <c r="S1019" s="14"/>
      <c r="T1019" s="14" t="s">
        <v>2125</v>
      </c>
      <c r="U1019" s="14"/>
    </row>
    <row r="1020" ht="160" customHeight="1" spans="1:21">
      <c r="A1020" s="14">
        <v>26</v>
      </c>
      <c r="B1020" s="14" t="s">
        <v>104</v>
      </c>
      <c r="C1020" s="14"/>
      <c r="D1020" s="14" t="s">
        <v>2121</v>
      </c>
      <c r="E1020" s="14" t="s">
        <v>2122</v>
      </c>
      <c r="F1020" s="14">
        <v>74</v>
      </c>
      <c r="G1020" s="14"/>
      <c r="H1020" s="14"/>
      <c r="I1020" s="14">
        <v>2</v>
      </c>
      <c r="J1020" s="14"/>
      <c r="K1020" s="14">
        <v>0.7</v>
      </c>
      <c r="L1020" s="19"/>
      <c r="M1020" s="14">
        <v>4</v>
      </c>
      <c r="N1020" s="14">
        <v>4</v>
      </c>
      <c r="O1020" s="14">
        <v>1995</v>
      </c>
      <c r="P1020" s="14" t="s">
        <v>37</v>
      </c>
      <c r="Q1020" s="14" t="s">
        <v>2123</v>
      </c>
      <c r="R1020" s="14">
        <v>296</v>
      </c>
      <c r="S1020" s="14"/>
      <c r="T1020" s="14" t="s">
        <v>240</v>
      </c>
      <c r="U1020" s="14"/>
    </row>
    <row r="1021" ht="160" customHeight="1" spans="1:21">
      <c r="A1021" s="14">
        <v>27</v>
      </c>
      <c r="B1021" s="14" t="s">
        <v>2126</v>
      </c>
      <c r="C1021" s="14"/>
      <c r="D1021" s="14" t="s">
        <v>2121</v>
      </c>
      <c r="E1021" s="14" t="s">
        <v>2122</v>
      </c>
      <c r="F1021" s="14">
        <v>110</v>
      </c>
      <c r="G1021" s="14"/>
      <c r="H1021" s="14"/>
      <c r="I1021" s="14">
        <v>4</v>
      </c>
      <c r="J1021" s="14"/>
      <c r="K1021" s="14">
        <v>1.1</v>
      </c>
      <c r="L1021" s="19"/>
      <c r="M1021" s="14">
        <v>8</v>
      </c>
      <c r="N1021" s="14">
        <v>8</v>
      </c>
      <c r="O1021" s="14">
        <v>1995</v>
      </c>
      <c r="P1021" s="14" t="s">
        <v>37</v>
      </c>
      <c r="Q1021" s="14" t="s">
        <v>2123</v>
      </c>
      <c r="R1021" s="14">
        <v>440</v>
      </c>
      <c r="S1021" s="14"/>
      <c r="T1021" s="14" t="s">
        <v>240</v>
      </c>
      <c r="U1021" s="14"/>
    </row>
    <row r="1022" ht="160" customHeight="1" spans="1:21">
      <c r="A1022" s="14">
        <v>28</v>
      </c>
      <c r="B1022" s="14" t="s">
        <v>2127</v>
      </c>
      <c r="C1022" s="14"/>
      <c r="D1022" s="14" t="s">
        <v>2121</v>
      </c>
      <c r="E1022" s="14" t="s">
        <v>2122</v>
      </c>
      <c r="F1022" s="14">
        <v>122</v>
      </c>
      <c r="G1022" s="14"/>
      <c r="H1022" s="14"/>
      <c r="I1022" s="14">
        <v>4</v>
      </c>
      <c r="J1022" s="14"/>
      <c r="K1022" s="14">
        <v>1.3</v>
      </c>
      <c r="L1022" s="19"/>
      <c r="M1022" s="14">
        <v>8</v>
      </c>
      <c r="N1022" s="14">
        <v>8</v>
      </c>
      <c r="O1022" s="14">
        <v>1995</v>
      </c>
      <c r="P1022" s="14" t="s">
        <v>37</v>
      </c>
      <c r="Q1022" s="14" t="s">
        <v>2123</v>
      </c>
      <c r="R1022" s="14">
        <v>488</v>
      </c>
      <c r="S1022" s="14"/>
      <c r="T1022" s="14" t="s">
        <v>240</v>
      </c>
      <c r="U1022" s="14"/>
    </row>
    <row r="1023" ht="160" customHeight="1" spans="1:21">
      <c r="A1023" s="14">
        <v>29</v>
      </c>
      <c r="B1023" s="14" t="s">
        <v>210</v>
      </c>
      <c r="C1023" s="14"/>
      <c r="D1023" s="14" t="s">
        <v>2121</v>
      </c>
      <c r="E1023" s="14" t="s">
        <v>2122</v>
      </c>
      <c r="F1023" s="14">
        <v>104</v>
      </c>
      <c r="G1023" s="14"/>
      <c r="H1023" s="14"/>
      <c r="I1023" s="14">
        <v>4</v>
      </c>
      <c r="J1023" s="14"/>
      <c r="K1023" s="176">
        <v>1</v>
      </c>
      <c r="L1023" s="19"/>
      <c r="M1023" s="14">
        <v>11</v>
      </c>
      <c r="N1023" s="14">
        <v>11</v>
      </c>
      <c r="O1023" s="14">
        <v>1995</v>
      </c>
      <c r="P1023" s="14" t="s">
        <v>37</v>
      </c>
      <c r="Q1023" s="14" t="s">
        <v>2123</v>
      </c>
      <c r="R1023" s="14">
        <v>416</v>
      </c>
      <c r="S1023" s="14"/>
      <c r="T1023" s="14" t="s">
        <v>240</v>
      </c>
      <c r="U1023" s="14"/>
    </row>
    <row r="1024" ht="160" customHeight="1" spans="1:21">
      <c r="A1024" s="14">
        <v>30</v>
      </c>
      <c r="B1024" s="14" t="s">
        <v>2128</v>
      </c>
      <c r="C1024" s="14"/>
      <c r="D1024" s="14" t="s">
        <v>2121</v>
      </c>
      <c r="E1024" s="14" t="s">
        <v>2122</v>
      </c>
      <c r="F1024" s="14">
        <v>66</v>
      </c>
      <c r="G1024" s="14"/>
      <c r="H1024" s="14"/>
      <c r="I1024" s="14">
        <v>2</v>
      </c>
      <c r="J1024" s="14"/>
      <c r="K1024" s="14">
        <v>0.6</v>
      </c>
      <c r="L1024" s="19"/>
      <c r="M1024" s="14">
        <v>4</v>
      </c>
      <c r="N1024" s="14">
        <v>4</v>
      </c>
      <c r="O1024" s="14">
        <v>1989</v>
      </c>
      <c r="P1024" s="14" t="s">
        <v>37</v>
      </c>
      <c r="Q1024" s="14" t="s">
        <v>2123</v>
      </c>
      <c r="R1024" s="14">
        <v>264</v>
      </c>
      <c r="S1024" s="14"/>
      <c r="T1024" s="14" t="s">
        <v>240</v>
      </c>
      <c r="U1024" s="14"/>
    </row>
    <row r="1025" ht="160" customHeight="1" spans="1:21">
      <c r="A1025" s="14">
        <v>31</v>
      </c>
      <c r="B1025" s="14" t="s">
        <v>2129</v>
      </c>
      <c r="C1025" s="14"/>
      <c r="D1025" s="14" t="s">
        <v>2121</v>
      </c>
      <c r="E1025" s="14" t="s">
        <v>2122</v>
      </c>
      <c r="F1025" s="14">
        <v>80</v>
      </c>
      <c r="G1025" s="14"/>
      <c r="H1025" s="14"/>
      <c r="I1025" s="14">
        <v>2</v>
      </c>
      <c r="J1025" s="14"/>
      <c r="K1025" s="14">
        <v>0.8</v>
      </c>
      <c r="L1025" s="19"/>
      <c r="M1025" s="14">
        <v>4</v>
      </c>
      <c r="N1025" s="14">
        <v>4</v>
      </c>
      <c r="O1025" s="14">
        <v>1992</v>
      </c>
      <c r="P1025" s="14" t="s">
        <v>37</v>
      </c>
      <c r="Q1025" s="14" t="s">
        <v>2123</v>
      </c>
      <c r="R1025" s="14">
        <v>320</v>
      </c>
      <c r="S1025" s="14"/>
      <c r="T1025" s="14" t="s">
        <v>240</v>
      </c>
      <c r="U1025" s="14"/>
    </row>
    <row r="1026" ht="160" customHeight="1" spans="1:21">
      <c r="A1026" s="14">
        <v>32</v>
      </c>
      <c r="B1026" s="14" t="s">
        <v>2130</v>
      </c>
      <c r="C1026" s="14"/>
      <c r="D1026" s="14" t="s">
        <v>2121</v>
      </c>
      <c r="E1026" s="14" t="s">
        <v>2122</v>
      </c>
      <c r="F1026" s="14">
        <v>122</v>
      </c>
      <c r="G1026" s="14"/>
      <c r="H1026" s="14"/>
      <c r="I1026" s="14">
        <v>5</v>
      </c>
      <c r="J1026" s="14"/>
      <c r="K1026" s="14">
        <v>1.1</v>
      </c>
      <c r="L1026" s="19"/>
      <c r="M1026" s="14">
        <v>10</v>
      </c>
      <c r="N1026" s="14">
        <v>10</v>
      </c>
      <c r="O1026" s="14">
        <v>1992</v>
      </c>
      <c r="P1026" s="14" t="s">
        <v>37</v>
      </c>
      <c r="Q1026" s="14" t="s">
        <v>2123</v>
      </c>
      <c r="R1026" s="14">
        <v>488</v>
      </c>
      <c r="S1026" s="14"/>
      <c r="T1026" s="14" t="s">
        <v>240</v>
      </c>
      <c r="U1026" s="14"/>
    </row>
    <row r="1027" ht="160" customHeight="1" spans="1:21">
      <c r="A1027" s="14">
        <v>33</v>
      </c>
      <c r="B1027" s="14" t="s">
        <v>2131</v>
      </c>
      <c r="C1027" s="14" t="s">
        <v>2132</v>
      </c>
      <c r="D1027" s="14" t="s">
        <v>2121</v>
      </c>
      <c r="E1027" s="14" t="s">
        <v>2122</v>
      </c>
      <c r="F1027" s="14">
        <v>148</v>
      </c>
      <c r="G1027" s="14">
        <v>0</v>
      </c>
      <c r="H1027" s="14">
        <v>1336</v>
      </c>
      <c r="I1027" s="14">
        <v>7</v>
      </c>
      <c r="J1027" s="14">
        <v>48</v>
      </c>
      <c r="K1027" s="14">
        <v>1.3</v>
      </c>
      <c r="L1027" s="19">
        <v>11.6</v>
      </c>
      <c r="M1027" s="14">
        <v>14</v>
      </c>
      <c r="N1027" s="14">
        <v>14</v>
      </c>
      <c r="O1027" s="14">
        <v>1998</v>
      </c>
      <c r="P1027" s="14" t="s">
        <v>37</v>
      </c>
      <c r="Q1027" s="14" t="s">
        <v>2123</v>
      </c>
      <c r="R1027" s="14">
        <v>592</v>
      </c>
      <c r="S1027" s="14">
        <v>5344</v>
      </c>
      <c r="T1027" s="14" t="s">
        <v>240</v>
      </c>
      <c r="U1027" s="14"/>
    </row>
    <row r="1028" ht="160" customHeight="1" spans="1:21">
      <c r="A1028" s="14">
        <v>34</v>
      </c>
      <c r="B1028" s="14" t="s">
        <v>767</v>
      </c>
      <c r="C1028" s="14"/>
      <c r="D1028" s="14" t="s">
        <v>2121</v>
      </c>
      <c r="E1028" s="14" t="s">
        <v>2122</v>
      </c>
      <c r="F1028" s="14">
        <v>202</v>
      </c>
      <c r="G1028" s="14"/>
      <c r="H1028" s="14"/>
      <c r="I1028" s="14">
        <v>5</v>
      </c>
      <c r="J1028" s="14"/>
      <c r="K1028" s="14">
        <v>1.9</v>
      </c>
      <c r="L1028" s="19"/>
      <c r="M1028" s="14">
        <v>10</v>
      </c>
      <c r="N1028" s="14">
        <v>10</v>
      </c>
      <c r="O1028" s="14">
        <v>1993</v>
      </c>
      <c r="P1028" s="14" t="s">
        <v>37</v>
      </c>
      <c r="Q1028" s="14" t="s">
        <v>2123</v>
      </c>
      <c r="R1028" s="14">
        <v>808</v>
      </c>
      <c r="S1028" s="14"/>
      <c r="T1028" s="14" t="s">
        <v>2125</v>
      </c>
      <c r="U1028" s="14"/>
    </row>
    <row r="1029" ht="160" customHeight="1" spans="1:21">
      <c r="A1029" s="14">
        <v>35</v>
      </c>
      <c r="B1029" s="14" t="s">
        <v>2133</v>
      </c>
      <c r="C1029" s="14"/>
      <c r="D1029" s="14" t="s">
        <v>2121</v>
      </c>
      <c r="E1029" s="14" t="s">
        <v>2122</v>
      </c>
      <c r="F1029" s="14">
        <v>62</v>
      </c>
      <c r="G1029" s="14"/>
      <c r="H1029" s="14"/>
      <c r="I1029" s="14">
        <v>2</v>
      </c>
      <c r="J1029" s="14"/>
      <c r="K1029" s="14">
        <v>0.4</v>
      </c>
      <c r="L1029" s="19"/>
      <c r="M1029" s="14">
        <v>4</v>
      </c>
      <c r="N1029" s="14">
        <v>4</v>
      </c>
      <c r="O1029" s="14">
        <v>1994</v>
      </c>
      <c r="P1029" s="14" t="s">
        <v>37</v>
      </c>
      <c r="Q1029" s="14" t="s">
        <v>2123</v>
      </c>
      <c r="R1029" s="14">
        <v>248</v>
      </c>
      <c r="S1029" s="14"/>
      <c r="T1029" s="14" t="s">
        <v>240</v>
      </c>
      <c r="U1029" s="14"/>
    </row>
    <row r="1030" ht="160" customHeight="1" spans="1:21">
      <c r="A1030" s="14">
        <v>36</v>
      </c>
      <c r="B1030" s="14" t="s">
        <v>1195</v>
      </c>
      <c r="C1030" s="14"/>
      <c r="D1030" s="14" t="s">
        <v>2121</v>
      </c>
      <c r="E1030" s="14" t="s">
        <v>2122</v>
      </c>
      <c r="F1030" s="14">
        <v>82</v>
      </c>
      <c r="G1030" s="14"/>
      <c r="H1030" s="14"/>
      <c r="I1030" s="14">
        <v>3</v>
      </c>
      <c r="J1030" s="14"/>
      <c r="K1030" s="14">
        <v>0.6</v>
      </c>
      <c r="L1030" s="19"/>
      <c r="M1030" s="14">
        <v>5</v>
      </c>
      <c r="N1030" s="14">
        <v>5</v>
      </c>
      <c r="O1030" s="14">
        <v>1992</v>
      </c>
      <c r="P1030" s="14" t="s">
        <v>37</v>
      </c>
      <c r="Q1030" s="14" t="s">
        <v>2123</v>
      </c>
      <c r="R1030" s="14">
        <v>328</v>
      </c>
      <c r="S1030" s="14"/>
      <c r="T1030" s="14" t="s">
        <v>240</v>
      </c>
      <c r="U1030" s="14"/>
    </row>
    <row r="1031" ht="160" customHeight="1" spans="1:21">
      <c r="A1031" s="14">
        <v>37</v>
      </c>
      <c r="B1031" s="14" t="s">
        <v>120</v>
      </c>
      <c r="C1031" s="14"/>
      <c r="D1031" s="14" t="s">
        <v>2121</v>
      </c>
      <c r="E1031" s="14" t="s">
        <v>2122</v>
      </c>
      <c r="F1031" s="14">
        <v>72</v>
      </c>
      <c r="G1031" s="14"/>
      <c r="H1031" s="14"/>
      <c r="I1031" s="14">
        <v>3</v>
      </c>
      <c r="J1031" s="14"/>
      <c r="K1031" s="14">
        <v>0.6</v>
      </c>
      <c r="L1031" s="19"/>
      <c r="M1031" s="14">
        <v>6</v>
      </c>
      <c r="N1031" s="14">
        <v>6</v>
      </c>
      <c r="O1031" s="14">
        <v>1993</v>
      </c>
      <c r="P1031" s="14" t="s">
        <v>37</v>
      </c>
      <c r="Q1031" s="14" t="s">
        <v>2123</v>
      </c>
      <c r="R1031" s="14">
        <v>288</v>
      </c>
      <c r="S1031" s="14"/>
      <c r="T1031" s="14" t="s">
        <v>240</v>
      </c>
      <c r="U1031" s="14"/>
    </row>
    <row r="1032" ht="160" customHeight="1" spans="1:21">
      <c r="A1032" s="14">
        <v>38</v>
      </c>
      <c r="B1032" s="14" t="s">
        <v>2134</v>
      </c>
      <c r="C1032" s="14"/>
      <c r="D1032" s="14" t="s">
        <v>2121</v>
      </c>
      <c r="E1032" s="14" t="s">
        <v>2122</v>
      </c>
      <c r="F1032" s="14">
        <v>84</v>
      </c>
      <c r="G1032" s="14"/>
      <c r="H1032" s="14"/>
      <c r="I1032" s="14">
        <v>4</v>
      </c>
      <c r="J1032" s="14"/>
      <c r="K1032" s="14">
        <v>0.7</v>
      </c>
      <c r="L1032" s="19"/>
      <c r="M1032" s="14">
        <v>8</v>
      </c>
      <c r="N1032" s="14">
        <v>8</v>
      </c>
      <c r="O1032" s="14">
        <v>1996</v>
      </c>
      <c r="P1032" s="14" t="s">
        <v>37</v>
      </c>
      <c r="Q1032" s="14" t="s">
        <v>2123</v>
      </c>
      <c r="R1032" s="14">
        <v>336</v>
      </c>
      <c r="S1032" s="14"/>
      <c r="T1032" s="14" t="s">
        <v>240</v>
      </c>
      <c r="U1032" s="14"/>
    </row>
    <row r="1033" ht="160" customHeight="1" spans="1:21">
      <c r="A1033" s="14">
        <v>39</v>
      </c>
      <c r="B1033" s="14" t="s">
        <v>1982</v>
      </c>
      <c r="C1033" s="14"/>
      <c r="D1033" s="14" t="s">
        <v>2121</v>
      </c>
      <c r="E1033" s="14" t="s">
        <v>2122</v>
      </c>
      <c r="F1033" s="14">
        <v>81</v>
      </c>
      <c r="G1033" s="14"/>
      <c r="H1033" s="14"/>
      <c r="I1033" s="14">
        <v>3</v>
      </c>
      <c r="J1033" s="14"/>
      <c r="K1033" s="14">
        <v>0.6</v>
      </c>
      <c r="L1033" s="19"/>
      <c r="M1033" s="14">
        <v>6</v>
      </c>
      <c r="N1033" s="14">
        <v>6</v>
      </c>
      <c r="O1033" s="14">
        <v>1994</v>
      </c>
      <c r="P1033" s="14" t="s">
        <v>37</v>
      </c>
      <c r="Q1033" s="14" t="s">
        <v>2123</v>
      </c>
      <c r="R1033" s="14">
        <v>324</v>
      </c>
      <c r="S1033" s="14"/>
      <c r="T1033" s="14" t="s">
        <v>240</v>
      </c>
      <c r="U1033" s="14"/>
    </row>
    <row r="1034" ht="160" customHeight="1" spans="1:21">
      <c r="A1034" s="14">
        <v>40</v>
      </c>
      <c r="B1034" s="14" t="s">
        <v>1813</v>
      </c>
      <c r="C1034" s="14"/>
      <c r="D1034" s="14" t="s">
        <v>2121</v>
      </c>
      <c r="E1034" s="14" t="s">
        <v>2122</v>
      </c>
      <c r="F1034" s="14">
        <v>70</v>
      </c>
      <c r="G1034" s="14"/>
      <c r="H1034" s="14"/>
      <c r="I1034" s="14">
        <v>3</v>
      </c>
      <c r="J1034" s="14"/>
      <c r="K1034" s="14">
        <v>0.6</v>
      </c>
      <c r="L1034" s="19"/>
      <c r="M1034" s="14">
        <v>6</v>
      </c>
      <c r="N1034" s="14">
        <v>6</v>
      </c>
      <c r="O1034" s="14">
        <v>1994</v>
      </c>
      <c r="P1034" s="14" t="s">
        <v>37</v>
      </c>
      <c r="Q1034" s="14" t="s">
        <v>2123</v>
      </c>
      <c r="R1034" s="14">
        <v>280</v>
      </c>
      <c r="S1034" s="14"/>
      <c r="T1034" s="14" t="s">
        <v>240</v>
      </c>
      <c r="U1034" s="14"/>
    </row>
    <row r="1035" ht="160" customHeight="1" spans="1:21">
      <c r="A1035" s="14">
        <v>41</v>
      </c>
      <c r="B1035" s="14" t="s">
        <v>216</v>
      </c>
      <c r="C1035" s="14"/>
      <c r="D1035" s="14" t="s">
        <v>2121</v>
      </c>
      <c r="E1035" s="14" t="s">
        <v>2122</v>
      </c>
      <c r="F1035" s="14">
        <v>82</v>
      </c>
      <c r="G1035" s="14"/>
      <c r="H1035" s="14"/>
      <c r="I1035" s="14">
        <v>3</v>
      </c>
      <c r="J1035" s="14"/>
      <c r="K1035" s="14">
        <v>0.7</v>
      </c>
      <c r="L1035" s="19"/>
      <c r="M1035" s="14">
        <v>6</v>
      </c>
      <c r="N1035" s="14">
        <v>6</v>
      </c>
      <c r="O1035" s="14">
        <v>1996</v>
      </c>
      <c r="P1035" s="14" t="s">
        <v>37</v>
      </c>
      <c r="Q1035" s="14" t="s">
        <v>2123</v>
      </c>
      <c r="R1035" s="14">
        <v>328</v>
      </c>
      <c r="S1035" s="14"/>
      <c r="T1035" s="14" t="s">
        <v>240</v>
      </c>
      <c r="U1035" s="14"/>
    </row>
    <row r="1036" ht="160" customHeight="1" spans="1:21">
      <c r="A1036" s="14">
        <v>42</v>
      </c>
      <c r="B1036" s="14" t="s">
        <v>2135</v>
      </c>
      <c r="C1036" s="14"/>
      <c r="D1036" s="14" t="s">
        <v>2121</v>
      </c>
      <c r="E1036" s="14" t="s">
        <v>2122</v>
      </c>
      <c r="F1036" s="14">
        <v>79</v>
      </c>
      <c r="G1036" s="14"/>
      <c r="H1036" s="14"/>
      <c r="I1036" s="14">
        <v>4</v>
      </c>
      <c r="J1036" s="14"/>
      <c r="K1036" s="14">
        <v>0.7</v>
      </c>
      <c r="L1036" s="19"/>
      <c r="M1036" s="14">
        <v>8</v>
      </c>
      <c r="N1036" s="14">
        <v>8</v>
      </c>
      <c r="O1036" s="14">
        <v>1993</v>
      </c>
      <c r="P1036" s="14" t="s">
        <v>37</v>
      </c>
      <c r="Q1036" s="14" t="s">
        <v>2123</v>
      </c>
      <c r="R1036" s="14">
        <v>316</v>
      </c>
      <c r="S1036" s="14"/>
      <c r="T1036" s="14" t="s">
        <v>240</v>
      </c>
      <c r="U1036" s="14"/>
    </row>
    <row r="1037" ht="160" customHeight="1" spans="1:21">
      <c r="A1037" s="14">
        <v>43</v>
      </c>
      <c r="B1037" s="14" t="s">
        <v>96</v>
      </c>
      <c r="C1037" s="14"/>
      <c r="D1037" s="14" t="s">
        <v>2121</v>
      </c>
      <c r="E1037" s="14" t="s">
        <v>2122</v>
      </c>
      <c r="F1037" s="14">
        <v>70</v>
      </c>
      <c r="G1037" s="14"/>
      <c r="H1037" s="14"/>
      <c r="I1037" s="14">
        <v>2</v>
      </c>
      <c r="J1037" s="14"/>
      <c r="K1037" s="14">
        <v>0.6</v>
      </c>
      <c r="L1037" s="19"/>
      <c r="M1037" s="14">
        <v>4</v>
      </c>
      <c r="N1037" s="14">
        <v>4</v>
      </c>
      <c r="O1037" s="14">
        <v>1999</v>
      </c>
      <c r="P1037" s="14" t="s">
        <v>37</v>
      </c>
      <c r="Q1037" s="14" t="s">
        <v>2123</v>
      </c>
      <c r="R1037" s="14">
        <v>280</v>
      </c>
      <c r="S1037" s="14"/>
      <c r="T1037" s="14" t="s">
        <v>240</v>
      </c>
      <c r="U1037" s="14"/>
    </row>
    <row r="1038" ht="160" customHeight="1" spans="1:21">
      <c r="A1038" s="14">
        <v>44</v>
      </c>
      <c r="B1038" s="14" t="s">
        <v>1795</v>
      </c>
      <c r="C1038" s="14"/>
      <c r="D1038" s="14" t="s">
        <v>2121</v>
      </c>
      <c r="E1038" s="14" t="s">
        <v>2122</v>
      </c>
      <c r="F1038" s="14">
        <v>68</v>
      </c>
      <c r="G1038" s="14"/>
      <c r="H1038" s="14"/>
      <c r="I1038" s="14">
        <v>2</v>
      </c>
      <c r="J1038" s="14"/>
      <c r="K1038" s="14">
        <v>0.7</v>
      </c>
      <c r="L1038" s="19"/>
      <c r="M1038" s="14">
        <v>4</v>
      </c>
      <c r="N1038" s="14">
        <v>4</v>
      </c>
      <c r="O1038" s="14">
        <v>1994</v>
      </c>
      <c r="P1038" s="14" t="s">
        <v>37</v>
      </c>
      <c r="Q1038" s="14" t="s">
        <v>2123</v>
      </c>
      <c r="R1038" s="14">
        <v>272</v>
      </c>
      <c r="S1038" s="14"/>
      <c r="T1038" s="14" t="s">
        <v>240</v>
      </c>
      <c r="U1038" s="14"/>
    </row>
    <row r="1039" ht="160" customHeight="1" spans="1:21">
      <c r="A1039" s="14">
        <v>45</v>
      </c>
      <c r="B1039" s="14" t="s">
        <v>2136</v>
      </c>
      <c r="C1039" s="14"/>
      <c r="D1039" s="14" t="s">
        <v>2121</v>
      </c>
      <c r="E1039" s="14" t="s">
        <v>2122</v>
      </c>
      <c r="F1039" s="14">
        <v>62</v>
      </c>
      <c r="G1039" s="14"/>
      <c r="H1039" s="14"/>
      <c r="I1039" s="14">
        <v>2</v>
      </c>
      <c r="J1039" s="14"/>
      <c r="K1039" s="14">
        <v>0.6</v>
      </c>
      <c r="L1039" s="19"/>
      <c r="M1039" s="14">
        <v>4</v>
      </c>
      <c r="N1039" s="14">
        <v>4</v>
      </c>
      <c r="O1039" s="14">
        <v>1995</v>
      </c>
      <c r="P1039" s="14" t="s">
        <v>37</v>
      </c>
      <c r="Q1039" s="14" t="s">
        <v>2123</v>
      </c>
      <c r="R1039" s="14">
        <v>248</v>
      </c>
      <c r="S1039" s="14"/>
      <c r="T1039" s="14" t="s">
        <v>240</v>
      </c>
      <c r="U1039" s="14"/>
    </row>
    <row r="1040" ht="160" customHeight="1" spans="1:21">
      <c r="A1040" s="14">
        <v>46</v>
      </c>
      <c r="B1040" s="14" t="s">
        <v>2137</v>
      </c>
      <c r="C1040" s="14"/>
      <c r="D1040" s="14" t="s">
        <v>2121</v>
      </c>
      <c r="E1040" s="14" t="s">
        <v>2122</v>
      </c>
      <c r="F1040" s="14">
        <v>174</v>
      </c>
      <c r="G1040" s="14"/>
      <c r="H1040" s="14"/>
      <c r="I1040" s="14">
        <v>5</v>
      </c>
      <c r="J1040" s="14"/>
      <c r="K1040" s="14">
        <v>1.6</v>
      </c>
      <c r="L1040" s="19"/>
      <c r="M1040" s="14">
        <v>10</v>
      </c>
      <c r="N1040" s="14">
        <v>10</v>
      </c>
      <c r="O1040" s="14">
        <v>1995</v>
      </c>
      <c r="P1040" s="14" t="s">
        <v>37</v>
      </c>
      <c r="Q1040" s="14" t="s">
        <v>2123</v>
      </c>
      <c r="R1040" s="14">
        <v>696</v>
      </c>
      <c r="S1040" s="14"/>
      <c r="T1040" s="14" t="s">
        <v>2125</v>
      </c>
      <c r="U1040" s="14"/>
    </row>
    <row r="1041" ht="160" customHeight="1" spans="1:21">
      <c r="A1041" s="14">
        <v>47</v>
      </c>
      <c r="B1041" s="14" t="s">
        <v>2138</v>
      </c>
      <c r="C1041" s="14" t="s">
        <v>2139</v>
      </c>
      <c r="D1041" s="14" t="s">
        <v>2121</v>
      </c>
      <c r="E1041" s="14" t="s">
        <v>2140</v>
      </c>
      <c r="F1041" s="14">
        <v>127</v>
      </c>
      <c r="G1041" s="14">
        <v>0</v>
      </c>
      <c r="H1041" s="14">
        <v>442</v>
      </c>
      <c r="I1041" s="14">
        <v>4</v>
      </c>
      <c r="J1041" s="14">
        <v>15</v>
      </c>
      <c r="K1041" s="14">
        <v>1.1</v>
      </c>
      <c r="L1041" s="19">
        <v>3.3</v>
      </c>
      <c r="M1041" s="14">
        <v>8</v>
      </c>
      <c r="N1041" s="14">
        <v>8</v>
      </c>
      <c r="O1041" s="14">
        <v>2000</v>
      </c>
      <c r="P1041" s="14" t="s">
        <v>61</v>
      </c>
      <c r="Q1041" s="14" t="s">
        <v>2123</v>
      </c>
      <c r="R1041" s="14">
        <v>508</v>
      </c>
      <c r="S1041" s="14">
        <v>1768</v>
      </c>
      <c r="T1041" s="14" t="s">
        <v>2125</v>
      </c>
      <c r="U1041" s="14"/>
    </row>
    <row r="1042" ht="160" customHeight="1" spans="1:21">
      <c r="A1042" s="14">
        <v>48</v>
      </c>
      <c r="B1042" s="14" t="s">
        <v>75</v>
      </c>
      <c r="C1042" s="14"/>
      <c r="D1042" s="14" t="s">
        <v>2121</v>
      </c>
      <c r="E1042" s="14" t="s">
        <v>2140</v>
      </c>
      <c r="F1042" s="14">
        <v>85</v>
      </c>
      <c r="G1042" s="14"/>
      <c r="H1042" s="14"/>
      <c r="I1042" s="14">
        <v>3</v>
      </c>
      <c r="J1042" s="14"/>
      <c r="K1042" s="14">
        <v>0.6</v>
      </c>
      <c r="L1042" s="19"/>
      <c r="M1042" s="14">
        <v>6</v>
      </c>
      <c r="N1042" s="14">
        <v>6</v>
      </c>
      <c r="O1042" s="14">
        <v>2003</v>
      </c>
      <c r="P1042" s="14" t="s">
        <v>37</v>
      </c>
      <c r="Q1042" s="14" t="s">
        <v>2123</v>
      </c>
      <c r="R1042" s="14">
        <v>340</v>
      </c>
      <c r="S1042" s="14"/>
      <c r="T1042" s="14" t="s">
        <v>240</v>
      </c>
      <c r="U1042" s="14"/>
    </row>
    <row r="1043" ht="160" customHeight="1" spans="1:21">
      <c r="A1043" s="14">
        <v>49</v>
      </c>
      <c r="B1043" s="14" t="s">
        <v>2141</v>
      </c>
      <c r="C1043" s="14"/>
      <c r="D1043" s="14" t="s">
        <v>2121</v>
      </c>
      <c r="E1043" s="14" t="s">
        <v>2140</v>
      </c>
      <c r="F1043" s="14">
        <v>95</v>
      </c>
      <c r="G1043" s="14"/>
      <c r="H1043" s="14"/>
      <c r="I1043" s="14">
        <v>3</v>
      </c>
      <c r="J1043" s="14"/>
      <c r="K1043" s="14">
        <v>0.7</v>
      </c>
      <c r="L1043" s="19"/>
      <c r="M1043" s="14">
        <v>6</v>
      </c>
      <c r="N1043" s="14">
        <v>6</v>
      </c>
      <c r="O1043" s="14">
        <v>1957</v>
      </c>
      <c r="P1043" s="14" t="s">
        <v>37</v>
      </c>
      <c r="Q1043" s="14" t="s">
        <v>2123</v>
      </c>
      <c r="R1043" s="14">
        <v>380</v>
      </c>
      <c r="S1043" s="14"/>
      <c r="T1043" s="14" t="s">
        <v>240</v>
      </c>
      <c r="U1043" s="14"/>
    </row>
    <row r="1044" ht="160" customHeight="1" spans="1:21">
      <c r="A1044" s="14">
        <v>50</v>
      </c>
      <c r="B1044" s="14" t="s">
        <v>2142</v>
      </c>
      <c r="C1044" s="14"/>
      <c r="D1044" s="14" t="s">
        <v>2121</v>
      </c>
      <c r="E1044" s="14" t="s">
        <v>2140</v>
      </c>
      <c r="F1044" s="14">
        <v>78</v>
      </c>
      <c r="G1044" s="14"/>
      <c r="H1044" s="14"/>
      <c r="I1044" s="14">
        <v>3</v>
      </c>
      <c r="J1044" s="14"/>
      <c r="K1044" s="14">
        <v>0.5</v>
      </c>
      <c r="L1044" s="19"/>
      <c r="M1044" s="14">
        <v>5</v>
      </c>
      <c r="N1044" s="14">
        <v>5</v>
      </c>
      <c r="O1044" s="14">
        <v>2000</v>
      </c>
      <c r="P1044" s="14" t="s">
        <v>61</v>
      </c>
      <c r="Q1044" s="14" t="s">
        <v>2123</v>
      </c>
      <c r="R1044" s="14">
        <v>312</v>
      </c>
      <c r="S1044" s="14"/>
      <c r="T1044" s="14" t="s">
        <v>240</v>
      </c>
      <c r="U1044" s="14"/>
    </row>
    <row r="1045" ht="160" customHeight="1" spans="1:21">
      <c r="A1045" s="14">
        <v>51</v>
      </c>
      <c r="B1045" s="14" t="s">
        <v>2143</v>
      </c>
      <c r="C1045" s="14"/>
      <c r="D1045" s="14" t="s">
        <v>2121</v>
      </c>
      <c r="E1045" s="14" t="s">
        <v>2140</v>
      </c>
      <c r="F1045" s="14">
        <v>57</v>
      </c>
      <c r="G1045" s="14"/>
      <c r="H1045" s="14"/>
      <c r="I1045" s="14">
        <v>2</v>
      </c>
      <c r="J1045" s="14"/>
      <c r="K1045" s="14">
        <v>0.4</v>
      </c>
      <c r="L1045" s="19"/>
      <c r="M1045" s="14">
        <v>3</v>
      </c>
      <c r="N1045" s="14">
        <v>3</v>
      </c>
      <c r="O1045" s="14">
        <v>2004</v>
      </c>
      <c r="P1045" s="14" t="s">
        <v>61</v>
      </c>
      <c r="Q1045" s="14" t="s">
        <v>2123</v>
      </c>
      <c r="R1045" s="14">
        <v>228</v>
      </c>
      <c r="S1045" s="14"/>
      <c r="T1045" s="14" t="s">
        <v>240</v>
      </c>
      <c r="U1045" s="14"/>
    </row>
    <row r="1046" ht="160" customHeight="1" spans="1:21">
      <c r="A1046" s="14">
        <v>52</v>
      </c>
      <c r="B1046" s="14" t="s">
        <v>2144</v>
      </c>
      <c r="C1046" s="14" t="s">
        <v>2145</v>
      </c>
      <c r="D1046" s="14" t="s">
        <v>2121</v>
      </c>
      <c r="E1046" s="14" t="s">
        <v>2140</v>
      </c>
      <c r="F1046" s="14">
        <v>78</v>
      </c>
      <c r="G1046" s="14">
        <v>0</v>
      </c>
      <c r="H1046" s="14">
        <v>559</v>
      </c>
      <c r="I1046" s="14">
        <v>3</v>
      </c>
      <c r="J1046" s="14">
        <v>21</v>
      </c>
      <c r="K1046" s="14">
        <v>0.5</v>
      </c>
      <c r="L1046" s="19">
        <v>4.4</v>
      </c>
      <c r="M1046" s="14">
        <v>4</v>
      </c>
      <c r="N1046" s="14">
        <v>4</v>
      </c>
      <c r="O1046" s="14">
        <v>2001</v>
      </c>
      <c r="P1046" s="14" t="s">
        <v>61</v>
      </c>
      <c r="Q1046" s="14" t="s">
        <v>2123</v>
      </c>
      <c r="R1046" s="14">
        <v>312</v>
      </c>
      <c r="S1046" s="14">
        <v>2236</v>
      </c>
      <c r="T1046" s="14" t="s">
        <v>2125</v>
      </c>
      <c r="U1046" s="14"/>
    </row>
    <row r="1047" ht="160" customHeight="1" spans="1:21">
      <c r="A1047" s="14">
        <v>53</v>
      </c>
      <c r="B1047" s="14" t="s">
        <v>2146</v>
      </c>
      <c r="C1047" s="14"/>
      <c r="D1047" s="14" t="s">
        <v>2121</v>
      </c>
      <c r="E1047" s="14" t="s">
        <v>2140</v>
      </c>
      <c r="F1047" s="14">
        <v>53</v>
      </c>
      <c r="G1047" s="14"/>
      <c r="H1047" s="14"/>
      <c r="I1047" s="14">
        <v>2</v>
      </c>
      <c r="J1047" s="14"/>
      <c r="K1047" s="14">
        <v>0.4</v>
      </c>
      <c r="L1047" s="19"/>
      <c r="M1047" s="14">
        <v>3</v>
      </c>
      <c r="N1047" s="14">
        <v>3</v>
      </c>
      <c r="O1047" s="14">
        <v>1996</v>
      </c>
      <c r="P1047" s="14" t="s">
        <v>37</v>
      </c>
      <c r="Q1047" s="14" t="s">
        <v>2123</v>
      </c>
      <c r="R1047" s="14">
        <v>212</v>
      </c>
      <c r="S1047" s="14"/>
      <c r="T1047" s="14" t="s">
        <v>240</v>
      </c>
      <c r="U1047" s="14"/>
    </row>
    <row r="1048" ht="160" customHeight="1" spans="1:21">
      <c r="A1048" s="14">
        <v>54</v>
      </c>
      <c r="B1048" s="14" t="s">
        <v>2147</v>
      </c>
      <c r="C1048" s="14"/>
      <c r="D1048" s="14" t="s">
        <v>2121</v>
      </c>
      <c r="E1048" s="14" t="s">
        <v>2140</v>
      </c>
      <c r="F1048" s="14">
        <v>60</v>
      </c>
      <c r="G1048" s="14"/>
      <c r="H1048" s="14"/>
      <c r="I1048" s="14">
        <v>2</v>
      </c>
      <c r="J1048" s="14"/>
      <c r="K1048" s="14">
        <v>0.5</v>
      </c>
      <c r="L1048" s="19"/>
      <c r="M1048" s="14">
        <v>5</v>
      </c>
      <c r="N1048" s="14">
        <v>5</v>
      </c>
      <c r="O1048" s="14">
        <v>1974</v>
      </c>
      <c r="P1048" s="14" t="s">
        <v>37</v>
      </c>
      <c r="Q1048" s="14" t="s">
        <v>2123</v>
      </c>
      <c r="R1048" s="14">
        <v>240</v>
      </c>
      <c r="S1048" s="14"/>
      <c r="T1048" s="14" t="s">
        <v>240</v>
      </c>
      <c r="U1048" s="14"/>
    </row>
    <row r="1049" ht="160" customHeight="1" spans="1:21">
      <c r="A1049" s="14">
        <v>55</v>
      </c>
      <c r="B1049" s="14" t="s">
        <v>1082</v>
      </c>
      <c r="C1049" s="14"/>
      <c r="D1049" s="14" t="s">
        <v>2121</v>
      </c>
      <c r="E1049" s="14" t="s">
        <v>2140</v>
      </c>
      <c r="F1049" s="14">
        <v>54</v>
      </c>
      <c r="G1049" s="14"/>
      <c r="H1049" s="14"/>
      <c r="I1049" s="14">
        <v>2</v>
      </c>
      <c r="J1049" s="14"/>
      <c r="K1049" s="14">
        <v>0.4</v>
      </c>
      <c r="L1049" s="19"/>
      <c r="M1049" s="14">
        <v>4</v>
      </c>
      <c r="N1049" s="14">
        <v>4</v>
      </c>
      <c r="O1049" s="14">
        <v>1966</v>
      </c>
      <c r="P1049" s="14" t="s">
        <v>37</v>
      </c>
      <c r="Q1049" s="14" t="s">
        <v>2123</v>
      </c>
      <c r="R1049" s="14">
        <v>216</v>
      </c>
      <c r="S1049" s="14"/>
      <c r="T1049" s="14" t="s">
        <v>240</v>
      </c>
      <c r="U1049" s="14"/>
    </row>
    <row r="1050" ht="160" customHeight="1" spans="1:21">
      <c r="A1050" s="14">
        <v>56</v>
      </c>
      <c r="B1050" s="14" t="s">
        <v>2148</v>
      </c>
      <c r="C1050" s="14"/>
      <c r="D1050" s="14" t="s">
        <v>2121</v>
      </c>
      <c r="E1050" s="14" t="s">
        <v>2140</v>
      </c>
      <c r="F1050" s="14">
        <v>62</v>
      </c>
      <c r="G1050" s="14"/>
      <c r="H1050" s="14"/>
      <c r="I1050" s="14">
        <v>2</v>
      </c>
      <c r="J1050" s="14"/>
      <c r="K1050" s="14">
        <v>0.5</v>
      </c>
      <c r="L1050" s="19"/>
      <c r="M1050" s="14">
        <v>4</v>
      </c>
      <c r="N1050" s="14">
        <v>4</v>
      </c>
      <c r="O1050" s="14">
        <v>1987</v>
      </c>
      <c r="P1050" s="14" t="s">
        <v>37</v>
      </c>
      <c r="Q1050" s="14" t="s">
        <v>2123</v>
      </c>
      <c r="R1050" s="14">
        <v>248</v>
      </c>
      <c r="S1050" s="14"/>
      <c r="T1050" s="14" t="s">
        <v>240</v>
      </c>
      <c r="U1050" s="14"/>
    </row>
    <row r="1051" ht="160" customHeight="1" spans="1:21">
      <c r="A1051" s="14">
        <v>57</v>
      </c>
      <c r="B1051" s="14" t="s">
        <v>2149</v>
      </c>
      <c r="C1051" s="14"/>
      <c r="D1051" s="14" t="s">
        <v>2121</v>
      </c>
      <c r="E1051" s="14" t="s">
        <v>2140</v>
      </c>
      <c r="F1051" s="14">
        <v>72</v>
      </c>
      <c r="G1051" s="14"/>
      <c r="H1051" s="14"/>
      <c r="I1051" s="14">
        <v>3</v>
      </c>
      <c r="J1051" s="14"/>
      <c r="K1051" s="14">
        <v>0.6</v>
      </c>
      <c r="L1051" s="19"/>
      <c r="M1051" s="14">
        <v>5</v>
      </c>
      <c r="N1051" s="14">
        <v>5</v>
      </c>
      <c r="O1051" s="14">
        <v>1993</v>
      </c>
      <c r="P1051" s="14" t="s">
        <v>37</v>
      </c>
      <c r="Q1051" s="14" t="s">
        <v>2123</v>
      </c>
      <c r="R1051" s="14">
        <v>288</v>
      </c>
      <c r="S1051" s="14"/>
      <c r="T1051" s="14" t="s">
        <v>240</v>
      </c>
      <c r="U1051" s="14"/>
    </row>
    <row r="1052" ht="160" customHeight="1" spans="1:21">
      <c r="A1052" s="14">
        <v>58</v>
      </c>
      <c r="B1052" s="14" t="s">
        <v>2150</v>
      </c>
      <c r="C1052" s="14"/>
      <c r="D1052" s="14" t="s">
        <v>2121</v>
      </c>
      <c r="E1052" s="14" t="s">
        <v>2140</v>
      </c>
      <c r="F1052" s="14">
        <v>72</v>
      </c>
      <c r="G1052" s="14"/>
      <c r="H1052" s="14"/>
      <c r="I1052" s="14">
        <v>3</v>
      </c>
      <c r="J1052" s="14"/>
      <c r="K1052" s="14">
        <v>0.6</v>
      </c>
      <c r="L1052" s="19"/>
      <c r="M1052" s="14">
        <v>5</v>
      </c>
      <c r="N1052" s="14">
        <v>5</v>
      </c>
      <c r="O1052" s="14">
        <v>1989</v>
      </c>
      <c r="P1052" s="14" t="s">
        <v>37</v>
      </c>
      <c r="Q1052" s="14" t="s">
        <v>2123</v>
      </c>
      <c r="R1052" s="14">
        <v>288</v>
      </c>
      <c r="S1052" s="14"/>
      <c r="T1052" s="14" t="s">
        <v>240</v>
      </c>
      <c r="U1052" s="14"/>
    </row>
    <row r="1053" ht="160" customHeight="1" spans="1:21">
      <c r="A1053" s="14">
        <v>59</v>
      </c>
      <c r="B1053" s="14" t="s">
        <v>2151</v>
      </c>
      <c r="C1053" s="14"/>
      <c r="D1053" s="14" t="s">
        <v>2121</v>
      </c>
      <c r="E1053" s="14" t="s">
        <v>2140</v>
      </c>
      <c r="F1053" s="14">
        <v>54</v>
      </c>
      <c r="G1053" s="14"/>
      <c r="H1053" s="14"/>
      <c r="I1053" s="14">
        <v>2</v>
      </c>
      <c r="J1053" s="14"/>
      <c r="K1053" s="14">
        <v>0.4</v>
      </c>
      <c r="L1053" s="19"/>
      <c r="M1053" s="14">
        <v>4</v>
      </c>
      <c r="N1053" s="14">
        <v>4</v>
      </c>
      <c r="O1053" s="14">
        <v>1966</v>
      </c>
      <c r="P1053" s="14" t="s">
        <v>37</v>
      </c>
      <c r="Q1053" s="14" t="s">
        <v>2123</v>
      </c>
      <c r="R1053" s="14">
        <v>216</v>
      </c>
      <c r="S1053" s="14"/>
      <c r="T1053" s="14" t="s">
        <v>240</v>
      </c>
      <c r="U1053" s="14"/>
    </row>
    <row r="1054" ht="160" customHeight="1" spans="1:21">
      <c r="A1054" s="14">
        <v>60</v>
      </c>
      <c r="B1054" s="14" t="s">
        <v>2152</v>
      </c>
      <c r="C1054" s="14"/>
      <c r="D1054" s="14" t="s">
        <v>2121</v>
      </c>
      <c r="E1054" s="14" t="s">
        <v>2140</v>
      </c>
      <c r="F1054" s="14">
        <v>54</v>
      </c>
      <c r="G1054" s="14"/>
      <c r="H1054" s="14"/>
      <c r="I1054" s="14">
        <v>2</v>
      </c>
      <c r="J1054" s="14"/>
      <c r="K1054" s="14">
        <v>0.5</v>
      </c>
      <c r="L1054" s="19"/>
      <c r="M1054" s="14">
        <v>4</v>
      </c>
      <c r="N1054" s="14">
        <v>4</v>
      </c>
      <c r="O1054" s="14">
        <v>1999</v>
      </c>
      <c r="P1054" s="14" t="s">
        <v>37</v>
      </c>
      <c r="Q1054" s="14" t="s">
        <v>2123</v>
      </c>
      <c r="R1054" s="14">
        <v>216</v>
      </c>
      <c r="S1054" s="14"/>
      <c r="T1054" s="14" t="s">
        <v>240</v>
      </c>
      <c r="U1054" s="14"/>
    </row>
    <row r="1055" ht="160" customHeight="1" spans="1:21">
      <c r="A1055" s="14">
        <v>61</v>
      </c>
      <c r="B1055" s="14" t="s">
        <v>2153</v>
      </c>
      <c r="C1055" s="14" t="s">
        <v>2154</v>
      </c>
      <c r="D1055" s="14" t="s">
        <v>2121</v>
      </c>
      <c r="E1055" s="14" t="s">
        <v>2155</v>
      </c>
      <c r="F1055" s="14">
        <v>69</v>
      </c>
      <c r="G1055" s="14">
        <v>0</v>
      </c>
      <c r="H1055" s="14">
        <v>302</v>
      </c>
      <c r="I1055" s="14">
        <v>3</v>
      </c>
      <c r="J1055" s="14">
        <v>13</v>
      </c>
      <c r="K1055" s="14">
        <v>0.6</v>
      </c>
      <c r="L1055" s="19">
        <v>2.7</v>
      </c>
      <c r="M1055" s="14">
        <v>5</v>
      </c>
      <c r="N1055" s="14">
        <v>5</v>
      </c>
      <c r="O1055" s="14">
        <v>1982</v>
      </c>
      <c r="P1055" s="14" t="s">
        <v>37</v>
      </c>
      <c r="Q1055" s="14" t="s">
        <v>2123</v>
      </c>
      <c r="R1055" s="14">
        <v>276</v>
      </c>
      <c r="S1055" s="14">
        <v>1208</v>
      </c>
      <c r="T1055" s="14" t="s">
        <v>240</v>
      </c>
      <c r="U1055" s="14"/>
    </row>
    <row r="1056" ht="160" customHeight="1" spans="1:21">
      <c r="A1056" s="14">
        <v>62</v>
      </c>
      <c r="B1056" s="14" t="s">
        <v>2156</v>
      </c>
      <c r="C1056" s="14"/>
      <c r="D1056" s="14" t="s">
        <v>2121</v>
      </c>
      <c r="E1056" s="14" t="s">
        <v>2155</v>
      </c>
      <c r="F1056" s="14">
        <v>56</v>
      </c>
      <c r="G1056" s="14"/>
      <c r="H1056" s="14"/>
      <c r="I1056" s="14">
        <v>2</v>
      </c>
      <c r="J1056" s="14"/>
      <c r="K1056" s="14">
        <v>0.5</v>
      </c>
      <c r="L1056" s="19"/>
      <c r="M1056" s="14">
        <v>4</v>
      </c>
      <c r="N1056" s="14">
        <v>4</v>
      </c>
      <c r="O1056" s="14">
        <v>1985</v>
      </c>
      <c r="P1056" s="14" t="s">
        <v>37</v>
      </c>
      <c r="Q1056" s="14" t="s">
        <v>2123</v>
      </c>
      <c r="R1056" s="14">
        <v>224</v>
      </c>
      <c r="S1056" s="14"/>
      <c r="T1056" s="14" t="s">
        <v>240</v>
      </c>
      <c r="U1056" s="14"/>
    </row>
    <row r="1057" ht="160" customHeight="1" spans="1:21">
      <c r="A1057" s="14">
        <v>63</v>
      </c>
      <c r="B1057" s="14" t="s">
        <v>183</v>
      </c>
      <c r="C1057" s="14"/>
      <c r="D1057" s="14" t="s">
        <v>2121</v>
      </c>
      <c r="E1057" s="14" t="s">
        <v>2155</v>
      </c>
      <c r="F1057" s="14">
        <v>61</v>
      </c>
      <c r="G1057" s="14"/>
      <c r="H1057" s="14"/>
      <c r="I1057" s="14">
        <v>3</v>
      </c>
      <c r="J1057" s="14"/>
      <c r="K1057" s="14">
        <v>0.5</v>
      </c>
      <c r="L1057" s="19"/>
      <c r="M1057" s="14">
        <v>4</v>
      </c>
      <c r="N1057" s="14">
        <v>4</v>
      </c>
      <c r="O1057" s="14">
        <v>1980</v>
      </c>
      <c r="P1057" s="14" t="s">
        <v>37</v>
      </c>
      <c r="Q1057" s="14" t="s">
        <v>2123</v>
      </c>
      <c r="R1057" s="14">
        <v>244</v>
      </c>
      <c r="S1057" s="14"/>
      <c r="T1057" s="14" t="s">
        <v>240</v>
      </c>
      <c r="U1057" s="14"/>
    </row>
    <row r="1058" ht="160" customHeight="1" spans="1:21">
      <c r="A1058" s="14">
        <v>64</v>
      </c>
      <c r="B1058" s="14" t="s">
        <v>2157</v>
      </c>
      <c r="C1058" s="14"/>
      <c r="D1058" s="14" t="s">
        <v>2121</v>
      </c>
      <c r="E1058" s="14" t="s">
        <v>2155</v>
      </c>
      <c r="F1058" s="14">
        <v>116</v>
      </c>
      <c r="G1058" s="14"/>
      <c r="H1058" s="14"/>
      <c r="I1058" s="14">
        <v>5</v>
      </c>
      <c r="J1058" s="14"/>
      <c r="K1058" s="14">
        <v>1.1</v>
      </c>
      <c r="L1058" s="19"/>
      <c r="M1058" s="14">
        <v>10</v>
      </c>
      <c r="N1058" s="14">
        <v>10</v>
      </c>
      <c r="O1058" s="14">
        <v>1982</v>
      </c>
      <c r="P1058" s="14" t="s">
        <v>37</v>
      </c>
      <c r="Q1058" s="14" t="s">
        <v>2123</v>
      </c>
      <c r="R1058" s="14">
        <v>464</v>
      </c>
      <c r="S1058" s="14"/>
      <c r="T1058" s="14" t="s">
        <v>2125</v>
      </c>
      <c r="U1058" s="14"/>
    </row>
    <row r="1059" ht="160" customHeight="1" spans="1:21">
      <c r="A1059" s="14">
        <v>65</v>
      </c>
      <c r="B1059" s="14" t="s">
        <v>2158</v>
      </c>
      <c r="C1059" s="14" t="s">
        <v>2159</v>
      </c>
      <c r="D1059" s="14" t="s">
        <v>2121</v>
      </c>
      <c r="E1059" s="14" t="s">
        <v>2160</v>
      </c>
      <c r="F1059" s="14">
        <v>68</v>
      </c>
      <c r="G1059" s="14">
        <v>0</v>
      </c>
      <c r="H1059" s="14">
        <v>336</v>
      </c>
      <c r="I1059" s="14">
        <v>3</v>
      </c>
      <c r="J1059" s="14">
        <v>131</v>
      </c>
      <c r="K1059" s="14">
        <v>0.6</v>
      </c>
      <c r="L1059" s="19">
        <v>4.8</v>
      </c>
      <c r="M1059" s="14">
        <v>6</v>
      </c>
      <c r="N1059" s="14">
        <v>6</v>
      </c>
      <c r="O1059" s="14">
        <v>1993</v>
      </c>
      <c r="P1059" s="14" t="s">
        <v>37</v>
      </c>
      <c r="Q1059" s="14" t="s">
        <v>2123</v>
      </c>
      <c r="R1059" s="14">
        <v>272</v>
      </c>
      <c r="S1059" s="14">
        <v>1444</v>
      </c>
      <c r="T1059" s="14" t="s">
        <v>240</v>
      </c>
      <c r="U1059" s="14"/>
    </row>
    <row r="1060" ht="160" customHeight="1" spans="1:21">
      <c r="A1060" s="14">
        <v>66</v>
      </c>
      <c r="B1060" s="14" t="s">
        <v>2161</v>
      </c>
      <c r="C1060" s="14"/>
      <c r="D1060" s="14" t="s">
        <v>2121</v>
      </c>
      <c r="E1060" s="14" t="s">
        <v>2160</v>
      </c>
      <c r="F1060" s="14">
        <v>74</v>
      </c>
      <c r="G1060" s="14"/>
      <c r="H1060" s="14"/>
      <c r="I1060" s="14">
        <v>3</v>
      </c>
      <c r="J1060" s="14"/>
      <c r="K1060" s="14">
        <v>0.7</v>
      </c>
      <c r="L1060" s="19"/>
      <c r="M1060" s="14">
        <v>6</v>
      </c>
      <c r="N1060" s="14">
        <v>6</v>
      </c>
      <c r="O1060" s="14">
        <v>1987</v>
      </c>
      <c r="P1060" s="14" t="s">
        <v>37</v>
      </c>
      <c r="Q1060" s="14" t="s">
        <v>2123</v>
      </c>
      <c r="R1060" s="14">
        <v>296</v>
      </c>
      <c r="S1060" s="14"/>
      <c r="T1060" s="14" t="s">
        <v>240</v>
      </c>
      <c r="U1060" s="14"/>
    </row>
    <row r="1061" ht="160" customHeight="1" spans="1:21">
      <c r="A1061" s="14">
        <v>67</v>
      </c>
      <c r="B1061" s="14" t="s">
        <v>2162</v>
      </c>
      <c r="C1061" s="14"/>
      <c r="D1061" s="14" t="s">
        <v>2121</v>
      </c>
      <c r="E1061" s="14" t="s">
        <v>2160</v>
      </c>
      <c r="F1061" s="14">
        <v>72</v>
      </c>
      <c r="G1061" s="14"/>
      <c r="H1061" s="14"/>
      <c r="I1061" s="14">
        <v>3</v>
      </c>
      <c r="J1061" s="14"/>
      <c r="K1061" s="14">
        <v>0.7</v>
      </c>
      <c r="L1061" s="19"/>
      <c r="M1061" s="14">
        <v>6</v>
      </c>
      <c r="N1061" s="14">
        <v>6</v>
      </c>
      <c r="O1061" s="14">
        <v>1989</v>
      </c>
      <c r="P1061" s="14" t="s">
        <v>37</v>
      </c>
      <c r="Q1061" s="14" t="s">
        <v>2123</v>
      </c>
      <c r="R1061" s="14">
        <v>288</v>
      </c>
      <c r="S1061" s="14"/>
      <c r="T1061" s="14" t="s">
        <v>240</v>
      </c>
      <c r="U1061" s="14"/>
    </row>
    <row r="1062" s="6" customFormat="1" ht="153" customHeight="1" spans="1:28">
      <c r="A1062" s="14">
        <v>68</v>
      </c>
      <c r="B1062" s="14" t="s">
        <v>2163</v>
      </c>
      <c r="C1062" s="14"/>
      <c r="D1062" s="14" t="s">
        <v>2121</v>
      </c>
      <c r="E1062" s="14" t="s">
        <v>2160</v>
      </c>
      <c r="F1062" s="14">
        <v>122</v>
      </c>
      <c r="G1062" s="14"/>
      <c r="H1062" s="14"/>
      <c r="I1062" s="14">
        <v>122</v>
      </c>
      <c r="J1062" s="14"/>
      <c r="K1062" s="14">
        <v>2.8</v>
      </c>
      <c r="L1062" s="19"/>
      <c r="M1062" s="14">
        <v>122</v>
      </c>
      <c r="N1062" s="14">
        <v>122</v>
      </c>
      <c r="O1062" s="14">
        <v>1985</v>
      </c>
      <c r="P1062" s="14" t="s">
        <v>37</v>
      </c>
      <c r="Q1062" s="14" t="s">
        <v>2123</v>
      </c>
      <c r="R1062" s="14">
        <v>588</v>
      </c>
      <c r="S1062" s="14"/>
      <c r="T1062" s="14" t="s">
        <v>240</v>
      </c>
      <c r="U1062" s="14"/>
      <c r="V1062" s="178"/>
      <c r="W1062" s="178"/>
      <c r="X1062" s="178"/>
      <c r="Y1062" s="178"/>
      <c r="Z1062" s="178"/>
      <c r="AA1062" s="178"/>
      <c r="AB1062" s="178"/>
    </row>
    <row r="1063" ht="90" customHeight="1" spans="1:21">
      <c r="A1063" s="14">
        <v>69</v>
      </c>
      <c r="B1063" s="14" t="s">
        <v>2164</v>
      </c>
      <c r="C1063" s="14" t="s">
        <v>2164</v>
      </c>
      <c r="D1063" s="14" t="s">
        <v>2165</v>
      </c>
      <c r="E1063" s="14" t="s">
        <v>2166</v>
      </c>
      <c r="F1063" s="14">
        <v>400</v>
      </c>
      <c r="G1063" s="14">
        <v>0</v>
      </c>
      <c r="H1063" s="14">
        <v>400</v>
      </c>
      <c r="I1063" s="14">
        <v>17</v>
      </c>
      <c r="J1063" s="14">
        <v>17</v>
      </c>
      <c r="K1063" s="14">
        <v>4.12</v>
      </c>
      <c r="L1063" s="14">
        <v>4.12</v>
      </c>
      <c r="M1063" s="14">
        <v>34</v>
      </c>
      <c r="N1063" s="14">
        <v>34</v>
      </c>
      <c r="O1063" s="14">
        <v>2000</v>
      </c>
      <c r="P1063" s="14" t="s">
        <v>37</v>
      </c>
      <c r="Q1063" s="14" t="s">
        <v>2167</v>
      </c>
      <c r="R1063" s="14">
        <v>1100</v>
      </c>
      <c r="S1063" s="14">
        <v>1100</v>
      </c>
      <c r="T1063" s="14" t="s">
        <v>390</v>
      </c>
      <c r="U1063" s="14"/>
    </row>
    <row r="1064" ht="90" customHeight="1" spans="1:21">
      <c r="A1064" s="14">
        <v>70</v>
      </c>
      <c r="B1064" s="14" t="s">
        <v>1903</v>
      </c>
      <c r="C1064" s="14" t="s">
        <v>1903</v>
      </c>
      <c r="D1064" s="14" t="s">
        <v>2165</v>
      </c>
      <c r="E1064" s="14" t="s">
        <v>2168</v>
      </c>
      <c r="F1064" s="14">
        <v>110</v>
      </c>
      <c r="G1064" s="14">
        <v>0</v>
      </c>
      <c r="H1064" s="14">
        <v>110</v>
      </c>
      <c r="I1064" s="14">
        <v>5</v>
      </c>
      <c r="J1064" s="14">
        <v>5</v>
      </c>
      <c r="K1064" s="14">
        <v>1.17</v>
      </c>
      <c r="L1064" s="14">
        <v>1.17</v>
      </c>
      <c r="M1064" s="14">
        <v>10</v>
      </c>
      <c r="N1064" s="14">
        <v>10</v>
      </c>
      <c r="O1064" s="14">
        <v>2000</v>
      </c>
      <c r="P1064" s="14" t="s">
        <v>37</v>
      </c>
      <c r="Q1064" s="14" t="s">
        <v>2167</v>
      </c>
      <c r="R1064" s="14">
        <v>500</v>
      </c>
      <c r="S1064" s="14">
        <v>500</v>
      </c>
      <c r="T1064" s="14" t="s">
        <v>390</v>
      </c>
      <c r="U1064" s="14"/>
    </row>
    <row r="1065" ht="136" customHeight="1" spans="1:21">
      <c r="A1065" s="14">
        <v>71</v>
      </c>
      <c r="B1065" s="14" t="s">
        <v>2169</v>
      </c>
      <c r="C1065" s="14" t="s">
        <v>2170</v>
      </c>
      <c r="D1065" s="14" t="s">
        <v>2171</v>
      </c>
      <c r="E1065" s="14" t="s">
        <v>2172</v>
      </c>
      <c r="F1065" s="14">
        <v>236</v>
      </c>
      <c r="G1065" s="14">
        <v>0</v>
      </c>
      <c r="H1065" s="14">
        <v>934</v>
      </c>
      <c r="I1065" s="14">
        <v>45</v>
      </c>
      <c r="J1065" s="14">
        <v>166</v>
      </c>
      <c r="K1065" s="36">
        <v>2.18</v>
      </c>
      <c r="L1065" s="14">
        <v>9.64</v>
      </c>
      <c r="M1065" s="14">
        <v>62</v>
      </c>
      <c r="N1065" s="14">
        <v>62</v>
      </c>
      <c r="O1065" s="14">
        <v>1993</v>
      </c>
      <c r="P1065" s="14" t="s">
        <v>37</v>
      </c>
      <c r="Q1065" s="14" t="s">
        <v>2173</v>
      </c>
      <c r="R1065" s="14">
        <v>800</v>
      </c>
      <c r="S1065" s="14">
        <v>3850</v>
      </c>
      <c r="T1065" s="14" t="s">
        <v>2086</v>
      </c>
      <c r="U1065" s="14"/>
    </row>
    <row r="1066" ht="136" customHeight="1" spans="1:21">
      <c r="A1066" s="14">
        <v>72</v>
      </c>
      <c r="B1066" s="14" t="s">
        <v>2174</v>
      </c>
      <c r="C1066" s="14"/>
      <c r="D1066" s="14" t="s">
        <v>2171</v>
      </c>
      <c r="E1066" s="14" t="s">
        <v>2172</v>
      </c>
      <c r="F1066" s="14">
        <v>218</v>
      </c>
      <c r="G1066" s="14"/>
      <c r="H1066" s="14"/>
      <c r="I1066" s="14">
        <v>27</v>
      </c>
      <c r="J1066" s="14"/>
      <c r="K1066" s="14">
        <v>2.64</v>
      </c>
      <c r="L1066" s="14"/>
      <c r="M1066" s="14">
        <v>41</v>
      </c>
      <c r="N1066" s="14">
        <v>41</v>
      </c>
      <c r="O1066" s="14">
        <v>1993</v>
      </c>
      <c r="P1066" s="14" t="s">
        <v>37</v>
      </c>
      <c r="Q1066" s="14" t="s">
        <v>2173</v>
      </c>
      <c r="R1066" s="14">
        <v>700</v>
      </c>
      <c r="S1066" s="14"/>
      <c r="T1066" s="14" t="s">
        <v>2086</v>
      </c>
      <c r="U1066" s="14"/>
    </row>
    <row r="1067" ht="136" customHeight="1" spans="1:21">
      <c r="A1067" s="14">
        <v>73</v>
      </c>
      <c r="B1067" s="14" t="s">
        <v>2175</v>
      </c>
      <c r="C1067" s="14"/>
      <c r="D1067" s="14" t="s">
        <v>2171</v>
      </c>
      <c r="E1067" s="14" t="s">
        <v>2172</v>
      </c>
      <c r="F1067" s="14">
        <v>67</v>
      </c>
      <c r="G1067" s="14"/>
      <c r="H1067" s="14"/>
      <c r="I1067" s="14">
        <v>9</v>
      </c>
      <c r="J1067" s="14"/>
      <c r="K1067" s="19">
        <v>0.6</v>
      </c>
      <c r="L1067" s="14"/>
      <c r="M1067" s="14">
        <v>13</v>
      </c>
      <c r="N1067" s="14">
        <v>13</v>
      </c>
      <c r="O1067" s="14">
        <v>1993</v>
      </c>
      <c r="P1067" s="14" t="s">
        <v>37</v>
      </c>
      <c r="Q1067" s="14" t="s">
        <v>2173</v>
      </c>
      <c r="R1067" s="14">
        <v>300</v>
      </c>
      <c r="S1067" s="14"/>
      <c r="T1067" s="14" t="s">
        <v>2086</v>
      </c>
      <c r="U1067" s="14"/>
    </row>
    <row r="1068" ht="144" customHeight="1" spans="1:21">
      <c r="A1068" s="14">
        <v>74</v>
      </c>
      <c r="B1068" s="14" t="s">
        <v>2176</v>
      </c>
      <c r="C1068" s="14"/>
      <c r="D1068" s="14" t="s">
        <v>2171</v>
      </c>
      <c r="E1068" s="14" t="s">
        <v>2172</v>
      </c>
      <c r="F1068" s="14">
        <v>72</v>
      </c>
      <c r="G1068" s="14"/>
      <c r="H1068" s="14"/>
      <c r="I1068" s="14">
        <v>4</v>
      </c>
      <c r="J1068" s="14"/>
      <c r="K1068" s="19">
        <v>0.67</v>
      </c>
      <c r="L1068" s="14"/>
      <c r="M1068" s="14">
        <v>12</v>
      </c>
      <c r="N1068" s="14">
        <v>12</v>
      </c>
      <c r="O1068" s="14">
        <v>1999</v>
      </c>
      <c r="P1068" s="14" t="s">
        <v>61</v>
      </c>
      <c r="Q1068" s="14" t="s">
        <v>2177</v>
      </c>
      <c r="R1068" s="14">
        <v>400</v>
      </c>
      <c r="S1068" s="14"/>
      <c r="T1068" s="14" t="s">
        <v>2086</v>
      </c>
      <c r="U1068" s="14"/>
    </row>
    <row r="1069" ht="127" customHeight="1" spans="1:21">
      <c r="A1069" s="14">
        <v>75</v>
      </c>
      <c r="B1069" s="14" t="s">
        <v>2178</v>
      </c>
      <c r="C1069" s="14"/>
      <c r="D1069" s="14" t="s">
        <v>2171</v>
      </c>
      <c r="E1069" s="14" t="s">
        <v>2172</v>
      </c>
      <c r="F1069" s="14">
        <v>172</v>
      </c>
      <c r="G1069" s="14"/>
      <c r="H1069" s="14"/>
      <c r="I1069" s="14">
        <v>53</v>
      </c>
      <c r="J1069" s="14"/>
      <c r="K1069" s="14">
        <v>1.69</v>
      </c>
      <c r="L1069" s="14"/>
      <c r="M1069" s="14">
        <v>67</v>
      </c>
      <c r="N1069" s="14">
        <v>67</v>
      </c>
      <c r="O1069" s="14">
        <v>1998</v>
      </c>
      <c r="P1069" s="14" t="s">
        <v>37</v>
      </c>
      <c r="Q1069" s="14" t="s">
        <v>2179</v>
      </c>
      <c r="R1069" s="14">
        <v>800</v>
      </c>
      <c r="S1069" s="14"/>
      <c r="T1069" s="14" t="s">
        <v>2086</v>
      </c>
      <c r="U1069" s="14"/>
    </row>
    <row r="1070" ht="127" customHeight="1" spans="1:21">
      <c r="A1070" s="14">
        <v>76</v>
      </c>
      <c r="B1070" s="14" t="s">
        <v>2180</v>
      </c>
      <c r="C1070" s="14"/>
      <c r="D1070" s="14" t="s">
        <v>2171</v>
      </c>
      <c r="E1070" s="14" t="s">
        <v>2172</v>
      </c>
      <c r="F1070" s="14">
        <v>97</v>
      </c>
      <c r="G1070" s="14"/>
      <c r="H1070" s="14"/>
      <c r="I1070" s="14">
        <v>22</v>
      </c>
      <c r="J1070" s="14"/>
      <c r="K1070" s="177">
        <v>1</v>
      </c>
      <c r="L1070" s="14"/>
      <c r="M1070" s="14">
        <v>29</v>
      </c>
      <c r="N1070" s="14">
        <v>29</v>
      </c>
      <c r="O1070" s="14">
        <v>1998</v>
      </c>
      <c r="P1070" s="14" t="s">
        <v>37</v>
      </c>
      <c r="Q1070" s="14" t="s">
        <v>2179</v>
      </c>
      <c r="R1070" s="14">
        <v>400</v>
      </c>
      <c r="S1070" s="14"/>
      <c r="T1070" s="14" t="s">
        <v>2086</v>
      </c>
      <c r="U1070" s="14"/>
    </row>
    <row r="1071" ht="129" customHeight="1" spans="1:21">
      <c r="A1071" s="14">
        <v>77</v>
      </c>
      <c r="B1071" s="14" t="s">
        <v>2181</v>
      </c>
      <c r="C1071" s="14"/>
      <c r="D1071" s="14" t="s">
        <v>2171</v>
      </c>
      <c r="E1071" s="14" t="s">
        <v>2172</v>
      </c>
      <c r="F1071" s="14">
        <v>72</v>
      </c>
      <c r="G1071" s="14"/>
      <c r="H1071" s="14"/>
      <c r="I1071" s="14">
        <v>6</v>
      </c>
      <c r="J1071" s="14"/>
      <c r="K1071" s="14">
        <v>0.86</v>
      </c>
      <c r="L1071" s="14"/>
      <c r="M1071" s="14">
        <v>12</v>
      </c>
      <c r="N1071" s="14">
        <v>12</v>
      </c>
      <c r="O1071" s="14">
        <v>1994</v>
      </c>
      <c r="P1071" s="14" t="s">
        <v>37</v>
      </c>
      <c r="Q1071" s="14" t="s">
        <v>2173</v>
      </c>
      <c r="R1071" s="14">
        <v>450</v>
      </c>
      <c r="S1071" s="14"/>
      <c r="T1071" s="14" t="s">
        <v>2086</v>
      </c>
      <c r="U1071" s="14"/>
    </row>
    <row r="1072" ht="118" customHeight="1" spans="1:21">
      <c r="A1072" s="14">
        <v>78</v>
      </c>
      <c r="B1072" s="14" t="s">
        <v>2182</v>
      </c>
      <c r="C1072" s="14" t="s">
        <v>2183</v>
      </c>
      <c r="D1072" s="14" t="s">
        <v>2171</v>
      </c>
      <c r="E1072" s="14" t="s">
        <v>2184</v>
      </c>
      <c r="F1072" s="14">
        <v>93</v>
      </c>
      <c r="G1072" s="14">
        <v>0</v>
      </c>
      <c r="H1072" s="14">
        <v>427</v>
      </c>
      <c r="I1072" s="14">
        <v>38</v>
      </c>
      <c r="J1072" s="14">
        <v>93</v>
      </c>
      <c r="K1072" s="14">
        <v>0.89</v>
      </c>
      <c r="L1072" s="14">
        <v>4.31</v>
      </c>
      <c r="M1072" s="14">
        <v>43</v>
      </c>
      <c r="N1072" s="14">
        <v>43</v>
      </c>
      <c r="O1072" s="14">
        <v>1993</v>
      </c>
      <c r="P1072" s="14" t="s">
        <v>37</v>
      </c>
      <c r="Q1072" s="14" t="s">
        <v>2185</v>
      </c>
      <c r="R1072" s="14">
        <v>500</v>
      </c>
      <c r="S1072" s="14">
        <v>1500</v>
      </c>
      <c r="T1072" s="14" t="s">
        <v>2086</v>
      </c>
      <c r="U1072" s="14"/>
    </row>
    <row r="1073" ht="135" customHeight="1" spans="1:21">
      <c r="A1073" s="14">
        <v>79</v>
      </c>
      <c r="B1073" s="14" t="s">
        <v>2186</v>
      </c>
      <c r="C1073" s="14"/>
      <c r="D1073" s="14" t="s">
        <v>2171</v>
      </c>
      <c r="E1073" s="14" t="s">
        <v>2184</v>
      </c>
      <c r="F1073" s="14">
        <v>234</v>
      </c>
      <c r="G1073" s="14"/>
      <c r="H1073" s="14"/>
      <c r="I1073" s="14">
        <v>50</v>
      </c>
      <c r="J1073" s="14"/>
      <c r="K1073" s="14">
        <v>2.32</v>
      </c>
      <c r="L1073" s="14"/>
      <c r="M1073" s="14">
        <v>66</v>
      </c>
      <c r="N1073" s="14">
        <v>66</v>
      </c>
      <c r="O1073" s="14">
        <v>1998</v>
      </c>
      <c r="P1073" s="14" t="s">
        <v>61</v>
      </c>
      <c r="Q1073" s="14" t="s">
        <v>2173</v>
      </c>
      <c r="R1073" s="14">
        <v>700</v>
      </c>
      <c r="S1073" s="14"/>
      <c r="T1073" s="14" t="s">
        <v>2086</v>
      </c>
      <c r="U1073" s="14"/>
    </row>
    <row r="1074" ht="112" customHeight="1" spans="1:21">
      <c r="A1074" s="14">
        <v>80</v>
      </c>
      <c r="B1074" s="14" t="s">
        <v>2187</v>
      </c>
      <c r="C1074" s="14"/>
      <c r="D1074" s="14" t="s">
        <v>2171</v>
      </c>
      <c r="E1074" s="14" t="s">
        <v>2184</v>
      </c>
      <c r="F1074" s="14">
        <v>100</v>
      </c>
      <c r="G1074" s="14"/>
      <c r="H1074" s="14"/>
      <c r="I1074" s="14">
        <v>5</v>
      </c>
      <c r="J1074" s="14"/>
      <c r="K1074" s="14">
        <v>1.1</v>
      </c>
      <c r="L1074" s="14"/>
      <c r="M1074" s="14">
        <v>10</v>
      </c>
      <c r="N1074" s="14">
        <v>10</v>
      </c>
      <c r="O1074" s="14">
        <v>2005</v>
      </c>
      <c r="P1074" s="14" t="s">
        <v>61</v>
      </c>
      <c r="Q1074" s="14" t="s">
        <v>2188</v>
      </c>
      <c r="R1074" s="14">
        <v>300</v>
      </c>
      <c r="S1074" s="14"/>
      <c r="T1074" s="14" t="s">
        <v>2086</v>
      </c>
      <c r="U1074" s="14"/>
    </row>
    <row r="1075" ht="133" customHeight="1" spans="1:21">
      <c r="A1075" s="14">
        <v>81</v>
      </c>
      <c r="B1075" s="14" t="s">
        <v>2189</v>
      </c>
      <c r="C1075" s="14" t="s">
        <v>2190</v>
      </c>
      <c r="D1075" s="14" t="s">
        <v>2171</v>
      </c>
      <c r="E1075" s="14" t="s">
        <v>2191</v>
      </c>
      <c r="F1075" s="14">
        <v>320</v>
      </c>
      <c r="G1075" s="14">
        <v>0</v>
      </c>
      <c r="H1075" s="14">
        <v>728</v>
      </c>
      <c r="I1075" s="14">
        <v>10</v>
      </c>
      <c r="J1075" s="14">
        <v>27</v>
      </c>
      <c r="K1075" s="14">
        <v>3.08</v>
      </c>
      <c r="L1075" s="14">
        <v>7.48</v>
      </c>
      <c r="M1075" s="14">
        <v>28</v>
      </c>
      <c r="N1075" s="14">
        <v>28</v>
      </c>
      <c r="O1075" s="14">
        <v>1999</v>
      </c>
      <c r="P1075" s="14" t="s">
        <v>61</v>
      </c>
      <c r="Q1075" s="14" t="s">
        <v>2173</v>
      </c>
      <c r="R1075" s="14">
        <v>700</v>
      </c>
      <c r="S1075" s="14">
        <v>1600</v>
      </c>
      <c r="T1075" s="14" t="s">
        <v>2086</v>
      </c>
      <c r="U1075" s="14"/>
    </row>
    <row r="1076" ht="115" customHeight="1" spans="1:21">
      <c r="A1076" s="14">
        <v>82</v>
      </c>
      <c r="B1076" s="14" t="s">
        <v>2192</v>
      </c>
      <c r="C1076" s="14"/>
      <c r="D1076" s="14" t="s">
        <v>2171</v>
      </c>
      <c r="E1076" s="14" t="s">
        <v>2191</v>
      </c>
      <c r="F1076" s="14">
        <v>408</v>
      </c>
      <c r="G1076" s="14"/>
      <c r="H1076" s="14"/>
      <c r="I1076" s="14">
        <v>17</v>
      </c>
      <c r="J1076" s="14"/>
      <c r="K1076" s="14">
        <v>4.4</v>
      </c>
      <c r="L1076" s="14"/>
      <c r="M1076" s="14">
        <v>51</v>
      </c>
      <c r="N1076" s="14">
        <v>51</v>
      </c>
      <c r="O1076" s="14">
        <v>2002</v>
      </c>
      <c r="P1076" s="14" t="s">
        <v>61</v>
      </c>
      <c r="Q1076" s="14" t="s">
        <v>2188</v>
      </c>
      <c r="R1076" s="14">
        <v>900</v>
      </c>
      <c r="S1076" s="14"/>
      <c r="T1076" s="14" t="s">
        <v>2086</v>
      </c>
      <c r="U1076" s="14"/>
    </row>
    <row r="1077" ht="135" customHeight="1" spans="1:21">
      <c r="A1077" s="14">
        <v>83</v>
      </c>
      <c r="B1077" s="14" t="s">
        <v>2193</v>
      </c>
      <c r="C1077" s="14" t="s">
        <v>2193</v>
      </c>
      <c r="D1077" s="14" t="s">
        <v>2171</v>
      </c>
      <c r="E1077" s="14" t="s">
        <v>2194</v>
      </c>
      <c r="F1077" s="14">
        <v>40</v>
      </c>
      <c r="G1077" s="14">
        <v>0</v>
      </c>
      <c r="H1077" s="14">
        <v>40</v>
      </c>
      <c r="I1077" s="14">
        <v>2</v>
      </c>
      <c r="J1077" s="14">
        <v>2</v>
      </c>
      <c r="K1077" s="14">
        <v>0.35</v>
      </c>
      <c r="L1077" s="14">
        <v>0.35</v>
      </c>
      <c r="M1077" s="14">
        <v>4</v>
      </c>
      <c r="N1077" s="14">
        <v>4</v>
      </c>
      <c r="O1077" s="14">
        <v>1998</v>
      </c>
      <c r="P1077" s="14" t="s">
        <v>37</v>
      </c>
      <c r="Q1077" s="14" t="s">
        <v>2173</v>
      </c>
      <c r="R1077" s="14">
        <v>250</v>
      </c>
      <c r="S1077" s="14">
        <v>250</v>
      </c>
      <c r="T1077" s="14" t="s">
        <v>2086</v>
      </c>
      <c r="U1077" s="14"/>
    </row>
    <row r="1078" ht="148" customHeight="1" spans="1:21">
      <c r="A1078" s="14">
        <v>84</v>
      </c>
      <c r="B1078" s="14" t="s">
        <v>2195</v>
      </c>
      <c r="C1078" s="14" t="s">
        <v>2195</v>
      </c>
      <c r="D1078" s="14" t="s">
        <v>2171</v>
      </c>
      <c r="E1078" s="14" t="s">
        <v>2196</v>
      </c>
      <c r="F1078" s="14">
        <v>569</v>
      </c>
      <c r="G1078" s="14">
        <v>0</v>
      </c>
      <c r="H1078" s="14">
        <v>569</v>
      </c>
      <c r="I1078" s="14">
        <v>68</v>
      </c>
      <c r="J1078" s="14">
        <v>68</v>
      </c>
      <c r="K1078" s="14">
        <v>6.48</v>
      </c>
      <c r="L1078" s="14">
        <v>6.48</v>
      </c>
      <c r="M1078" s="14">
        <v>108</v>
      </c>
      <c r="N1078" s="14">
        <v>108</v>
      </c>
      <c r="O1078" s="14">
        <v>1993</v>
      </c>
      <c r="P1078" s="14" t="s">
        <v>37</v>
      </c>
      <c r="Q1078" s="14" t="s">
        <v>2197</v>
      </c>
      <c r="R1078" s="14">
        <v>1150</v>
      </c>
      <c r="S1078" s="14">
        <v>1150</v>
      </c>
      <c r="T1078" s="14" t="s">
        <v>2086</v>
      </c>
      <c r="U1078" s="14"/>
    </row>
    <row r="1079" ht="97" customHeight="1" spans="1:21">
      <c r="A1079" s="14">
        <v>85</v>
      </c>
      <c r="B1079" s="14" t="s">
        <v>2198</v>
      </c>
      <c r="C1079" s="14" t="s">
        <v>2198</v>
      </c>
      <c r="D1079" s="14" t="s">
        <v>2199</v>
      </c>
      <c r="E1079" s="14" t="s">
        <v>2200</v>
      </c>
      <c r="F1079" s="14">
        <v>230</v>
      </c>
      <c r="G1079" s="14">
        <v>0</v>
      </c>
      <c r="H1079" s="14">
        <v>230</v>
      </c>
      <c r="I1079" s="14">
        <v>10</v>
      </c>
      <c r="J1079" s="14">
        <v>10</v>
      </c>
      <c r="K1079" s="14">
        <v>2.6</v>
      </c>
      <c r="L1079" s="14">
        <v>2.6</v>
      </c>
      <c r="M1079" s="14">
        <v>22</v>
      </c>
      <c r="N1079" s="14">
        <v>22</v>
      </c>
      <c r="O1079" s="14">
        <v>2005</v>
      </c>
      <c r="P1079" s="14" t="s">
        <v>61</v>
      </c>
      <c r="Q1079" s="14" t="s">
        <v>2201</v>
      </c>
      <c r="R1079" s="14">
        <v>719</v>
      </c>
      <c r="S1079" s="14">
        <v>719</v>
      </c>
      <c r="T1079" s="14" t="s">
        <v>2086</v>
      </c>
      <c r="U1079" s="14"/>
    </row>
    <row r="1080" ht="45" customHeight="1" spans="1:21">
      <c r="A1080" s="38" t="s">
        <v>241</v>
      </c>
      <c r="B1080" s="38" t="s">
        <v>2202</v>
      </c>
      <c r="C1080" s="38" t="s">
        <v>573</v>
      </c>
      <c r="D1080" s="38"/>
      <c r="E1080" s="38"/>
      <c r="F1080" s="38">
        <f t="shared" ref="F1080:N1080" si="15">SUM(F995:F1079)</f>
        <v>14692</v>
      </c>
      <c r="G1080" s="38">
        <v>0</v>
      </c>
      <c r="H1080" s="38">
        <f>SUM(H995:H1079)</f>
        <v>14692</v>
      </c>
      <c r="I1080" s="38">
        <f t="shared" si="15"/>
        <v>1055</v>
      </c>
      <c r="J1080" s="38">
        <f t="shared" si="15"/>
        <v>1055</v>
      </c>
      <c r="K1080" s="38">
        <f t="shared" si="15"/>
        <v>149.14</v>
      </c>
      <c r="L1080" s="38">
        <f t="shared" si="15"/>
        <v>149.14</v>
      </c>
      <c r="M1080" s="38">
        <f t="shared" si="15"/>
        <v>1666</v>
      </c>
      <c r="N1080" s="38">
        <f t="shared" si="15"/>
        <v>1666</v>
      </c>
      <c r="O1080" s="38"/>
      <c r="P1080" s="38"/>
      <c r="Q1080" s="38"/>
      <c r="R1080" s="38">
        <f>SUM(R995:R1079)</f>
        <v>57001</v>
      </c>
      <c r="S1080" s="38">
        <f>SUM(S995:S1079)</f>
        <v>57001</v>
      </c>
      <c r="T1080" s="38"/>
      <c r="U1080" s="38"/>
    </row>
    <row r="1081" ht="45" customHeight="1" spans="1:21">
      <c r="A1081" s="13" t="s">
        <v>2203</v>
      </c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</row>
    <row r="1082" ht="115" customHeight="1" spans="1:21">
      <c r="A1082" s="14">
        <v>1</v>
      </c>
      <c r="B1082" s="14" t="s">
        <v>2204</v>
      </c>
      <c r="C1082" s="69" t="s">
        <v>2205</v>
      </c>
      <c r="D1082" s="17" t="s">
        <v>2206</v>
      </c>
      <c r="E1082" s="17" t="s">
        <v>2207</v>
      </c>
      <c r="F1082" s="14">
        <v>523</v>
      </c>
      <c r="G1082" s="14">
        <v>0</v>
      </c>
      <c r="H1082" s="69">
        <v>1019</v>
      </c>
      <c r="I1082" s="14">
        <v>11</v>
      </c>
      <c r="J1082" s="69">
        <v>21</v>
      </c>
      <c r="K1082" s="14">
        <v>5.6</v>
      </c>
      <c r="L1082" s="69">
        <v>10.8</v>
      </c>
      <c r="M1082" s="14">
        <v>33</v>
      </c>
      <c r="N1082" s="14">
        <v>33</v>
      </c>
      <c r="O1082" s="17">
        <v>2004</v>
      </c>
      <c r="P1082" s="10" t="s">
        <v>61</v>
      </c>
      <c r="Q1082" s="14" t="s">
        <v>2208</v>
      </c>
      <c r="R1082" s="14">
        <v>1500</v>
      </c>
      <c r="S1082" s="11">
        <v>3000</v>
      </c>
      <c r="T1082" s="14" t="s">
        <v>34</v>
      </c>
      <c r="U1082" s="10"/>
    </row>
    <row r="1083" ht="115" customHeight="1" spans="1:21">
      <c r="A1083" s="14">
        <v>2</v>
      </c>
      <c r="B1083" s="14" t="s">
        <v>2209</v>
      </c>
      <c r="C1083" s="111"/>
      <c r="D1083" s="17" t="s">
        <v>2206</v>
      </c>
      <c r="E1083" s="17" t="s">
        <v>2210</v>
      </c>
      <c r="F1083" s="14">
        <v>496</v>
      </c>
      <c r="G1083" s="14">
        <v>0</v>
      </c>
      <c r="H1083" s="70"/>
      <c r="I1083" s="14">
        <v>10</v>
      </c>
      <c r="J1083" s="70"/>
      <c r="K1083" s="14">
        <v>5.2</v>
      </c>
      <c r="L1083" s="70"/>
      <c r="M1083" s="14">
        <v>30</v>
      </c>
      <c r="N1083" s="14">
        <v>30</v>
      </c>
      <c r="O1083" s="17">
        <v>2003</v>
      </c>
      <c r="P1083" s="10" t="s">
        <v>61</v>
      </c>
      <c r="Q1083" s="14"/>
      <c r="R1083" s="14">
        <v>1500</v>
      </c>
      <c r="S1083" s="12"/>
      <c r="T1083" s="14" t="s">
        <v>34</v>
      </c>
      <c r="U1083" s="10"/>
    </row>
    <row r="1084" ht="115" customHeight="1" spans="1:21">
      <c r="A1084" s="14">
        <v>3</v>
      </c>
      <c r="B1084" s="14" t="s">
        <v>2211</v>
      </c>
      <c r="C1084" s="69" t="s">
        <v>2212</v>
      </c>
      <c r="D1084" s="17" t="s">
        <v>2206</v>
      </c>
      <c r="E1084" s="17" t="s">
        <v>2213</v>
      </c>
      <c r="F1084" s="14">
        <v>392</v>
      </c>
      <c r="G1084" s="14">
        <v>0</v>
      </c>
      <c r="H1084" s="69">
        <v>833</v>
      </c>
      <c r="I1084" s="14">
        <v>9</v>
      </c>
      <c r="J1084" s="69">
        <v>17</v>
      </c>
      <c r="K1084" s="14">
        <v>4.3</v>
      </c>
      <c r="L1084" s="69">
        <v>10.6</v>
      </c>
      <c r="M1084" s="14">
        <v>29</v>
      </c>
      <c r="N1084" s="14">
        <v>29</v>
      </c>
      <c r="O1084" s="17">
        <v>2004</v>
      </c>
      <c r="P1084" s="10" t="s">
        <v>61</v>
      </c>
      <c r="Q1084" s="14"/>
      <c r="R1084" s="14">
        <v>900</v>
      </c>
      <c r="S1084" s="11">
        <v>2800</v>
      </c>
      <c r="T1084" s="14" t="s">
        <v>34</v>
      </c>
      <c r="U1084" s="10"/>
    </row>
    <row r="1085" ht="115" customHeight="1" spans="1:21">
      <c r="A1085" s="14">
        <v>4</v>
      </c>
      <c r="B1085" s="14" t="s">
        <v>2214</v>
      </c>
      <c r="C1085" s="70"/>
      <c r="D1085" s="17" t="s">
        <v>2206</v>
      </c>
      <c r="E1085" s="17" t="s">
        <v>2215</v>
      </c>
      <c r="F1085" s="14">
        <v>441</v>
      </c>
      <c r="G1085" s="14">
        <v>0</v>
      </c>
      <c r="H1085" s="70"/>
      <c r="I1085" s="14">
        <v>8</v>
      </c>
      <c r="J1085" s="70"/>
      <c r="K1085" s="14">
        <v>6.3</v>
      </c>
      <c r="L1085" s="70"/>
      <c r="M1085" s="14">
        <v>24</v>
      </c>
      <c r="N1085" s="14">
        <v>24</v>
      </c>
      <c r="O1085" s="17">
        <v>1989</v>
      </c>
      <c r="P1085" s="10" t="s">
        <v>61</v>
      </c>
      <c r="Q1085" s="14"/>
      <c r="R1085" s="14">
        <v>1900</v>
      </c>
      <c r="S1085" s="12"/>
      <c r="T1085" s="14" t="s">
        <v>34</v>
      </c>
      <c r="U1085" s="10"/>
    </row>
    <row r="1086" ht="115" customHeight="1" spans="1:21">
      <c r="A1086" s="14">
        <v>5</v>
      </c>
      <c r="B1086" s="14" t="s">
        <v>2216</v>
      </c>
      <c r="C1086" s="69" t="s">
        <v>2217</v>
      </c>
      <c r="D1086" s="17" t="s">
        <v>2206</v>
      </c>
      <c r="E1086" s="17" t="s">
        <v>2218</v>
      </c>
      <c r="F1086" s="14">
        <v>112</v>
      </c>
      <c r="G1086" s="14">
        <v>0</v>
      </c>
      <c r="H1086" s="69">
        <v>2991</v>
      </c>
      <c r="I1086" s="14">
        <v>3</v>
      </c>
      <c r="J1086" s="69">
        <v>44</v>
      </c>
      <c r="K1086" s="14">
        <v>1.1</v>
      </c>
      <c r="L1086" s="69">
        <v>18.9</v>
      </c>
      <c r="M1086" s="14">
        <v>9</v>
      </c>
      <c r="N1086" s="14">
        <v>9</v>
      </c>
      <c r="O1086" s="14">
        <v>1990</v>
      </c>
      <c r="P1086" s="10" t="s">
        <v>61</v>
      </c>
      <c r="Q1086" s="14"/>
      <c r="R1086" s="14">
        <v>400</v>
      </c>
      <c r="S1086" s="11">
        <v>5200</v>
      </c>
      <c r="T1086" s="14" t="s">
        <v>34</v>
      </c>
      <c r="U1086" s="10"/>
    </row>
    <row r="1087" ht="115" customHeight="1" spans="1:21">
      <c r="A1087" s="14">
        <v>6</v>
      </c>
      <c r="B1087" s="14" t="s">
        <v>2219</v>
      </c>
      <c r="C1087" s="70"/>
      <c r="D1087" s="17" t="s">
        <v>2206</v>
      </c>
      <c r="E1087" s="17" t="s">
        <v>2218</v>
      </c>
      <c r="F1087" s="14">
        <v>2879</v>
      </c>
      <c r="G1087" s="14">
        <v>0</v>
      </c>
      <c r="H1087" s="70"/>
      <c r="I1087" s="14">
        <v>41</v>
      </c>
      <c r="J1087" s="70"/>
      <c r="K1087" s="14">
        <v>17.8</v>
      </c>
      <c r="L1087" s="70"/>
      <c r="M1087" s="14">
        <v>126</v>
      </c>
      <c r="N1087" s="14">
        <v>126</v>
      </c>
      <c r="O1087" s="14">
        <v>1980</v>
      </c>
      <c r="P1087" s="10" t="s">
        <v>61</v>
      </c>
      <c r="Q1087" s="14"/>
      <c r="R1087" s="14">
        <v>4800</v>
      </c>
      <c r="S1087" s="12"/>
      <c r="T1087" s="14" t="s">
        <v>34</v>
      </c>
      <c r="U1087" s="10"/>
    </row>
    <row r="1088" ht="153" customHeight="1" spans="1:21">
      <c r="A1088" s="14">
        <v>7</v>
      </c>
      <c r="B1088" s="14" t="s">
        <v>2220</v>
      </c>
      <c r="C1088" s="69" t="s">
        <v>2221</v>
      </c>
      <c r="D1088" s="14" t="s">
        <v>2222</v>
      </c>
      <c r="E1088" s="14" t="s">
        <v>2223</v>
      </c>
      <c r="F1088" s="14">
        <v>137</v>
      </c>
      <c r="G1088" s="14">
        <v>0</v>
      </c>
      <c r="H1088" s="69">
        <v>872</v>
      </c>
      <c r="I1088" s="14">
        <v>3</v>
      </c>
      <c r="J1088" s="69">
        <v>23</v>
      </c>
      <c r="K1088" s="14">
        <v>0.19</v>
      </c>
      <c r="L1088" s="69">
        <v>6.87</v>
      </c>
      <c r="M1088" s="14">
        <v>10</v>
      </c>
      <c r="N1088" s="14">
        <v>10</v>
      </c>
      <c r="O1088" s="14">
        <v>1985</v>
      </c>
      <c r="P1088" s="14" t="s">
        <v>61</v>
      </c>
      <c r="Q1088" s="14" t="s">
        <v>2224</v>
      </c>
      <c r="R1088" s="14">
        <v>205.5</v>
      </c>
      <c r="S1088" s="11">
        <v>2058</v>
      </c>
      <c r="T1088" s="14" t="s">
        <v>34</v>
      </c>
      <c r="U1088" s="10"/>
    </row>
    <row r="1089" ht="153" customHeight="1" spans="1:21">
      <c r="A1089" s="14">
        <v>8</v>
      </c>
      <c r="B1089" s="14" t="s">
        <v>540</v>
      </c>
      <c r="C1089" s="111"/>
      <c r="D1089" s="14" t="s">
        <v>2222</v>
      </c>
      <c r="E1089" s="14" t="s">
        <v>2223</v>
      </c>
      <c r="F1089" s="14">
        <v>74</v>
      </c>
      <c r="G1089" s="14">
        <v>0</v>
      </c>
      <c r="H1089" s="111"/>
      <c r="I1089" s="14">
        <v>2</v>
      </c>
      <c r="J1089" s="111"/>
      <c r="K1089" s="14">
        <v>0.14</v>
      </c>
      <c r="L1089" s="111"/>
      <c r="M1089" s="14">
        <v>4</v>
      </c>
      <c r="N1089" s="14">
        <v>4</v>
      </c>
      <c r="O1089" s="14">
        <v>2000</v>
      </c>
      <c r="P1089" s="14" t="s">
        <v>61</v>
      </c>
      <c r="Q1089" s="14" t="s">
        <v>2224</v>
      </c>
      <c r="R1089" s="14">
        <v>111</v>
      </c>
      <c r="S1089" s="183"/>
      <c r="T1089" s="14" t="s">
        <v>390</v>
      </c>
      <c r="U1089" s="10"/>
    </row>
    <row r="1090" ht="153" customHeight="1" spans="1:21">
      <c r="A1090" s="14">
        <v>9</v>
      </c>
      <c r="B1090" s="14" t="s">
        <v>2225</v>
      </c>
      <c r="C1090" s="111"/>
      <c r="D1090" s="14" t="s">
        <v>2222</v>
      </c>
      <c r="E1090" s="14" t="s">
        <v>2226</v>
      </c>
      <c r="F1090" s="14">
        <v>32</v>
      </c>
      <c r="G1090" s="14">
        <v>0</v>
      </c>
      <c r="H1090" s="111"/>
      <c r="I1090" s="14">
        <v>1</v>
      </c>
      <c r="J1090" s="111"/>
      <c r="K1090" s="14">
        <v>0.24</v>
      </c>
      <c r="L1090" s="111"/>
      <c r="M1090" s="14">
        <v>2</v>
      </c>
      <c r="N1090" s="14">
        <v>2</v>
      </c>
      <c r="O1090" s="14">
        <v>1990</v>
      </c>
      <c r="P1090" s="14" t="s">
        <v>61</v>
      </c>
      <c r="Q1090" s="14" t="s">
        <v>2224</v>
      </c>
      <c r="R1090" s="14">
        <v>48</v>
      </c>
      <c r="S1090" s="183"/>
      <c r="T1090" s="14" t="s">
        <v>390</v>
      </c>
      <c r="U1090" s="10"/>
    </row>
    <row r="1091" ht="153" customHeight="1" spans="1:21">
      <c r="A1091" s="14">
        <v>10</v>
      </c>
      <c r="B1091" s="14" t="s">
        <v>2227</v>
      </c>
      <c r="C1091" s="111"/>
      <c r="D1091" s="14" t="s">
        <v>2222</v>
      </c>
      <c r="E1091" s="14" t="s">
        <v>2226</v>
      </c>
      <c r="F1091" s="14">
        <v>30</v>
      </c>
      <c r="G1091" s="14">
        <v>0</v>
      </c>
      <c r="H1091" s="111"/>
      <c r="I1091" s="14">
        <v>1</v>
      </c>
      <c r="J1091" s="111"/>
      <c r="K1091" s="14">
        <v>0.36</v>
      </c>
      <c r="L1091" s="111"/>
      <c r="M1091" s="14">
        <v>2</v>
      </c>
      <c r="N1091" s="14">
        <v>2</v>
      </c>
      <c r="O1091" s="14">
        <v>1990</v>
      </c>
      <c r="P1091" s="14" t="s">
        <v>61</v>
      </c>
      <c r="Q1091" s="14" t="s">
        <v>2224</v>
      </c>
      <c r="R1091" s="14">
        <v>45</v>
      </c>
      <c r="S1091" s="183"/>
      <c r="T1091" s="14" t="s">
        <v>390</v>
      </c>
      <c r="U1091" s="10"/>
    </row>
    <row r="1092" ht="153" customHeight="1" spans="1:21">
      <c r="A1092" s="14">
        <v>11</v>
      </c>
      <c r="B1092" s="14" t="s">
        <v>2228</v>
      </c>
      <c r="C1092" s="111"/>
      <c r="D1092" s="14" t="s">
        <v>2222</v>
      </c>
      <c r="E1092" s="14" t="s">
        <v>2226</v>
      </c>
      <c r="F1092" s="14">
        <v>84</v>
      </c>
      <c r="G1092" s="14">
        <v>0</v>
      </c>
      <c r="H1092" s="111"/>
      <c r="I1092" s="14">
        <v>1</v>
      </c>
      <c r="J1092" s="111"/>
      <c r="K1092" s="14">
        <v>0.6</v>
      </c>
      <c r="L1092" s="111"/>
      <c r="M1092" s="14">
        <v>6</v>
      </c>
      <c r="N1092" s="14">
        <v>6</v>
      </c>
      <c r="O1092" s="14">
        <v>1990</v>
      </c>
      <c r="P1092" s="14" t="s">
        <v>61</v>
      </c>
      <c r="Q1092" s="14" t="s">
        <v>2224</v>
      </c>
      <c r="R1092" s="14">
        <v>126</v>
      </c>
      <c r="S1092" s="183"/>
      <c r="T1092" s="14" t="s">
        <v>390</v>
      </c>
      <c r="U1092" s="10"/>
    </row>
    <row r="1093" ht="153" customHeight="1" spans="1:21">
      <c r="A1093" s="14">
        <v>12</v>
      </c>
      <c r="B1093" s="14" t="s">
        <v>2229</v>
      </c>
      <c r="C1093" s="111"/>
      <c r="D1093" s="14" t="s">
        <v>2222</v>
      </c>
      <c r="E1093" s="14" t="s">
        <v>2226</v>
      </c>
      <c r="F1093" s="14">
        <v>42</v>
      </c>
      <c r="G1093" s="14">
        <v>0</v>
      </c>
      <c r="H1093" s="111"/>
      <c r="I1093" s="14">
        <v>1</v>
      </c>
      <c r="J1093" s="111"/>
      <c r="K1093" s="14">
        <v>0.24</v>
      </c>
      <c r="L1093" s="111"/>
      <c r="M1093" s="14">
        <v>3</v>
      </c>
      <c r="N1093" s="14">
        <v>3</v>
      </c>
      <c r="O1093" s="14">
        <v>1970</v>
      </c>
      <c r="P1093" s="14" t="s">
        <v>61</v>
      </c>
      <c r="Q1093" s="14" t="s">
        <v>2224</v>
      </c>
      <c r="R1093" s="14">
        <v>63</v>
      </c>
      <c r="S1093" s="183"/>
      <c r="T1093" s="14" t="s">
        <v>390</v>
      </c>
      <c r="U1093" s="10"/>
    </row>
    <row r="1094" ht="153" customHeight="1" spans="1:21">
      <c r="A1094" s="14">
        <v>13</v>
      </c>
      <c r="B1094" s="14" t="s">
        <v>2230</v>
      </c>
      <c r="C1094" s="111"/>
      <c r="D1094" s="14" t="s">
        <v>2222</v>
      </c>
      <c r="E1094" s="14" t="s">
        <v>2226</v>
      </c>
      <c r="F1094" s="14">
        <v>20</v>
      </c>
      <c r="G1094" s="14">
        <v>0</v>
      </c>
      <c r="H1094" s="111"/>
      <c r="I1094" s="14">
        <v>1</v>
      </c>
      <c r="J1094" s="111"/>
      <c r="K1094" s="14">
        <v>0.96</v>
      </c>
      <c r="L1094" s="111"/>
      <c r="M1094" s="14">
        <v>1</v>
      </c>
      <c r="N1094" s="14">
        <v>1</v>
      </c>
      <c r="O1094" s="14">
        <v>1980</v>
      </c>
      <c r="P1094" s="14" t="s">
        <v>61</v>
      </c>
      <c r="Q1094" s="14" t="s">
        <v>2224</v>
      </c>
      <c r="R1094" s="14">
        <v>30</v>
      </c>
      <c r="S1094" s="183"/>
      <c r="T1094" s="14" t="s">
        <v>390</v>
      </c>
      <c r="U1094" s="10"/>
    </row>
    <row r="1095" ht="153" customHeight="1" spans="1:21">
      <c r="A1095" s="14">
        <v>14</v>
      </c>
      <c r="B1095" s="14" t="s">
        <v>2231</v>
      </c>
      <c r="C1095" s="111"/>
      <c r="D1095" s="14" t="s">
        <v>2222</v>
      </c>
      <c r="E1095" s="14" t="s">
        <v>2226</v>
      </c>
      <c r="F1095" s="14">
        <v>36</v>
      </c>
      <c r="G1095" s="14">
        <v>0</v>
      </c>
      <c r="H1095" s="111"/>
      <c r="I1095" s="14">
        <v>2</v>
      </c>
      <c r="J1095" s="111"/>
      <c r="K1095" s="14">
        <v>0.84</v>
      </c>
      <c r="L1095" s="111"/>
      <c r="M1095" s="14">
        <v>4</v>
      </c>
      <c r="N1095" s="14">
        <v>4</v>
      </c>
      <c r="O1095" s="14">
        <v>1990</v>
      </c>
      <c r="P1095" s="14" t="s">
        <v>61</v>
      </c>
      <c r="Q1095" s="14" t="s">
        <v>2224</v>
      </c>
      <c r="R1095" s="14">
        <v>54</v>
      </c>
      <c r="S1095" s="183"/>
      <c r="T1095" s="14" t="s">
        <v>390</v>
      </c>
      <c r="U1095" s="10"/>
    </row>
    <row r="1096" ht="153" customHeight="1" spans="1:21">
      <c r="A1096" s="14">
        <v>15</v>
      </c>
      <c r="B1096" s="14" t="s">
        <v>2232</v>
      </c>
      <c r="C1096" s="111"/>
      <c r="D1096" s="14" t="s">
        <v>2222</v>
      </c>
      <c r="E1096" s="14" t="s">
        <v>2226</v>
      </c>
      <c r="F1096" s="14">
        <v>39</v>
      </c>
      <c r="G1096" s="14">
        <v>0</v>
      </c>
      <c r="H1096" s="111"/>
      <c r="I1096" s="14">
        <v>1</v>
      </c>
      <c r="J1096" s="111"/>
      <c r="K1096" s="14">
        <v>0.24</v>
      </c>
      <c r="L1096" s="111"/>
      <c r="M1096" s="14">
        <v>3</v>
      </c>
      <c r="N1096" s="14">
        <v>3</v>
      </c>
      <c r="O1096" s="14">
        <v>1990</v>
      </c>
      <c r="P1096" s="14" t="s">
        <v>61</v>
      </c>
      <c r="Q1096" s="14" t="s">
        <v>2224</v>
      </c>
      <c r="R1096" s="14">
        <v>58.5</v>
      </c>
      <c r="S1096" s="183"/>
      <c r="T1096" s="14" t="s">
        <v>390</v>
      </c>
      <c r="U1096" s="10"/>
    </row>
    <row r="1097" ht="153" customHeight="1" spans="1:21">
      <c r="A1097" s="14">
        <v>16</v>
      </c>
      <c r="B1097" s="14" t="s">
        <v>2233</v>
      </c>
      <c r="C1097" s="111"/>
      <c r="D1097" s="14" t="s">
        <v>2222</v>
      </c>
      <c r="E1097" s="14" t="s">
        <v>2226</v>
      </c>
      <c r="F1097" s="14">
        <v>313</v>
      </c>
      <c r="G1097" s="14">
        <v>0</v>
      </c>
      <c r="H1097" s="111"/>
      <c r="I1097" s="14">
        <v>8</v>
      </c>
      <c r="J1097" s="111"/>
      <c r="K1097" s="14">
        <v>2.7</v>
      </c>
      <c r="L1097" s="111"/>
      <c r="M1097" s="14">
        <v>28</v>
      </c>
      <c r="N1097" s="14">
        <v>28</v>
      </c>
      <c r="O1097" s="14">
        <v>2005</v>
      </c>
      <c r="P1097" s="14" t="s">
        <v>61</v>
      </c>
      <c r="Q1097" s="14" t="s">
        <v>2224</v>
      </c>
      <c r="R1097" s="14">
        <v>1069.5</v>
      </c>
      <c r="S1097" s="183"/>
      <c r="T1097" s="14" t="s">
        <v>390</v>
      </c>
      <c r="U1097" s="10"/>
    </row>
    <row r="1098" ht="153" customHeight="1" spans="1:21">
      <c r="A1098" s="14">
        <v>17</v>
      </c>
      <c r="B1098" s="14" t="s">
        <v>2234</v>
      </c>
      <c r="C1098" s="111"/>
      <c r="D1098" s="14" t="s">
        <v>2222</v>
      </c>
      <c r="E1098" s="14" t="s">
        <v>2235</v>
      </c>
      <c r="F1098" s="14">
        <v>40</v>
      </c>
      <c r="G1098" s="14">
        <v>0</v>
      </c>
      <c r="H1098" s="111"/>
      <c r="I1098" s="14">
        <v>1</v>
      </c>
      <c r="J1098" s="111"/>
      <c r="K1098" s="14">
        <v>0.12</v>
      </c>
      <c r="L1098" s="111"/>
      <c r="M1098" s="14">
        <v>3</v>
      </c>
      <c r="N1098" s="14">
        <v>3</v>
      </c>
      <c r="O1098" s="14">
        <v>1980</v>
      </c>
      <c r="P1098" s="14" t="s">
        <v>61</v>
      </c>
      <c r="Q1098" s="14" t="s">
        <v>2224</v>
      </c>
      <c r="R1098" s="14">
        <v>150</v>
      </c>
      <c r="S1098" s="183"/>
      <c r="T1098" s="14" t="s">
        <v>390</v>
      </c>
      <c r="U1098" s="10"/>
    </row>
    <row r="1099" ht="153" customHeight="1" spans="1:21">
      <c r="A1099" s="14">
        <v>18</v>
      </c>
      <c r="B1099" s="14" t="s">
        <v>2236</v>
      </c>
      <c r="C1099" s="70"/>
      <c r="D1099" s="14" t="s">
        <v>2222</v>
      </c>
      <c r="E1099" s="14" t="s">
        <v>2235</v>
      </c>
      <c r="F1099" s="14">
        <v>26</v>
      </c>
      <c r="G1099" s="14">
        <v>0</v>
      </c>
      <c r="H1099" s="70"/>
      <c r="I1099" s="14">
        <v>1</v>
      </c>
      <c r="J1099" s="70"/>
      <c r="K1099" s="14">
        <v>0.24</v>
      </c>
      <c r="L1099" s="70"/>
      <c r="M1099" s="14">
        <v>2</v>
      </c>
      <c r="N1099" s="14">
        <v>2</v>
      </c>
      <c r="O1099" s="14">
        <v>1980</v>
      </c>
      <c r="P1099" s="14" t="s">
        <v>61</v>
      </c>
      <c r="Q1099" s="14" t="s">
        <v>2224</v>
      </c>
      <c r="R1099" s="14">
        <v>97.5</v>
      </c>
      <c r="S1099" s="12"/>
      <c r="T1099" s="14" t="s">
        <v>390</v>
      </c>
      <c r="U1099" s="10"/>
    </row>
    <row r="1100" ht="153" customHeight="1" spans="1:21">
      <c r="A1100" s="14">
        <v>19</v>
      </c>
      <c r="B1100" s="14" t="s">
        <v>2237</v>
      </c>
      <c r="C1100" s="14" t="s">
        <v>2238</v>
      </c>
      <c r="D1100" s="14" t="s">
        <v>2222</v>
      </c>
      <c r="E1100" s="14" t="s">
        <v>2235</v>
      </c>
      <c r="F1100" s="14">
        <v>390</v>
      </c>
      <c r="G1100" s="14">
        <v>0</v>
      </c>
      <c r="H1100" s="14">
        <v>390</v>
      </c>
      <c r="I1100" s="14">
        <v>11</v>
      </c>
      <c r="J1100" s="14">
        <v>11</v>
      </c>
      <c r="K1100" s="14">
        <v>0.84</v>
      </c>
      <c r="L1100" s="14">
        <v>0.84</v>
      </c>
      <c r="M1100" s="14">
        <v>38</v>
      </c>
      <c r="N1100" s="14">
        <v>38</v>
      </c>
      <c r="O1100" s="14">
        <v>2004</v>
      </c>
      <c r="P1100" s="14" t="s">
        <v>61</v>
      </c>
      <c r="Q1100" s="14" t="s">
        <v>2224</v>
      </c>
      <c r="R1100" s="14">
        <v>1462.5</v>
      </c>
      <c r="S1100" s="14">
        <v>1462.5</v>
      </c>
      <c r="T1100" s="14" t="s">
        <v>390</v>
      </c>
      <c r="U1100" s="10"/>
    </row>
    <row r="1101" ht="153" customHeight="1" spans="1:21">
      <c r="A1101" s="14">
        <v>20</v>
      </c>
      <c r="B1101" s="14" t="s">
        <v>2239</v>
      </c>
      <c r="C1101" s="14" t="s">
        <v>2240</v>
      </c>
      <c r="D1101" s="17" t="s">
        <v>2222</v>
      </c>
      <c r="E1101" s="37" t="s">
        <v>2235</v>
      </c>
      <c r="F1101" s="14">
        <v>372</v>
      </c>
      <c r="G1101" s="14">
        <v>0</v>
      </c>
      <c r="H1101" s="14">
        <v>372</v>
      </c>
      <c r="I1101" s="14">
        <v>6</v>
      </c>
      <c r="J1101" s="14">
        <v>6</v>
      </c>
      <c r="K1101" s="14">
        <v>0.86</v>
      </c>
      <c r="L1101" s="14">
        <v>0.86</v>
      </c>
      <c r="M1101" s="14">
        <v>26</v>
      </c>
      <c r="N1101" s="14">
        <v>26</v>
      </c>
      <c r="O1101" s="14">
        <v>1990</v>
      </c>
      <c r="P1101" s="17" t="s">
        <v>61</v>
      </c>
      <c r="Q1101" s="14" t="s">
        <v>2224</v>
      </c>
      <c r="R1101" s="14">
        <v>1395</v>
      </c>
      <c r="S1101" s="14">
        <v>1395</v>
      </c>
      <c r="T1101" s="14" t="s">
        <v>390</v>
      </c>
      <c r="U1101" s="10"/>
    </row>
    <row r="1102" ht="153" customHeight="1" spans="1:21">
      <c r="A1102" s="14">
        <v>21</v>
      </c>
      <c r="B1102" s="14" t="s">
        <v>2241</v>
      </c>
      <c r="C1102" s="14" t="s">
        <v>2242</v>
      </c>
      <c r="D1102" s="17" t="s">
        <v>2222</v>
      </c>
      <c r="E1102" s="37" t="s">
        <v>2235</v>
      </c>
      <c r="F1102" s="14">
        <v>375</v>
      </c>
      <c r="G1102" s="14">
        <v>0</v>
      </c>
      <c r="H1102" s="14">
        <v>375</v>
      </c>
      <c r="I1102" s="14">
        <v>11</v>
      </c>
      <c r="J1102" s="14">
        <v>11</v>
      </c>
      <c r="K1102" s="14">
        <v>0.82</v>
      </c>
      <c r="L1102" s="14">
        <v>0.82</v>
      </c>
      <c r="M1102" s="14">
        <v>35</v>
      </c>
      <c r="N1102" s="14">
        <v>35</v>
      </c>
      <c r="O1102" s="14">
        <v>1990</v>
      </c>
      <c r="P1102" s="17" t="s">
        <v>61</v>
      </c>
      <c r="Q1102" s="14" t="s">
        <v>2224</v>
      </c>
      <c r="R1102" s="14">
        <v>1406.25</v>
      </c>
      <c r="S1102" s="14">
        <v>1406.25</v>
      </c>
      <c r="T1102" s="14" t="s">
        <v>390</v>
      </c>
      <c r="U1102" s="10"/>
    </row>
    <row r="1103" ht="153" customHeight="1" spans="1:21">
      <c r="A1103" s="14">
        <v>22</v>
      </c>
      <c r="B1103" s="14" t="s">
        <v>2243</v>
      </c>
      <c r="C1103" s="69" t="s">
        <v>2244</v>
      </c>
      <c r="D1103" s="17" t="s">
        <v>2222</v>
      </c>
      <c r="E1103" s="14" t="s">
        <v>2245</v>
      </c>
      <c r="F1103" s="14">
        <v>798</v>
      </c>
      <c r="G1103" s="14">
        <v>0</v>
      </c>
      <c r="H1103" s="69">
        <v>3570</v>
      </c>
      <c r="I1103" s="14">
        <v>24</v>
      </c>
      <c r="J1103" s="69">
        <v>95</v>
      </c>
      <c r="K1103" s="14">
        <v>12.09</v>
      </c>
      <c r="L1103" s="69">
        <v>39.85</v>
      </c>
      <c r="M1103" s="14">
        <v>73</v>
      </c>
      <c r="N1103" s="14">
        <v>73</v>
      </c>
      <c r="O1103" s="14">
        <v>1984</v>
      </c>
      <c r="P1103" s="14" t="s">
        <v>61</v>
      </c>
      <c r="Q1103" s="14" t="s">
        <v>2224</v>
      </c>
      <c r="R1103" s="14">
        <v>2992.5</v>
      </c>
      <c r="S1103" s="11">
        <v>13387.5</v>
      </c>
      <c r="T1103" s="14" t="s">
        <v>390</v>
      </c>
      <c r="U1103" s="10"/>
    </row>
    <row r="1104" ht="153" customHeight="1" spans="1:21">
      <c r="A1104" s="14">
        <v>23</v>
      </c>
      <c r="B1104" s="14" t="s">
        <v>2246</v>
      </c>
      <c r="C1104" s="111"/>
      <c r="D1104" s="17" t="s">
        <v>2222</v>
      </c>
      <c r="E1104" s="14" t="s">
        <v>2245</v>
      </c>
      <c r="F1104" s="14">
        <v>1301</v>
      </c>
      <c r="G1104" s="14">
        <v>0</v>
      </c>
      <c r="H1104" s="111"/>
      <c r="I1104" s="14">
        <v>28</v>
      </c>
      <c r="J1104" s="111"/>
      <c r="K1104" s="14">
        <v>10.92</v>
      </c>
      <c r="L1104" s="111"/>
      <c r="M1104" s="14">
        <v>103</v>
      </c>
      <c r="N1104" s="14">
        <v>103</v>
      </c>
      <c r="O1104" s="14">
        <v>1986</v>
      </c>
      <c r="P1104" s="14" t="s">
        <v>61</v>
      </c>
      <c r="Q1104" s="14" t="s">
        <v>2224</v>
      </c>
      <c r="R1104" s="14">
        <v>4878.75</v>
      </c>
      <c r="S1104" s="183"/>
      <c r="T1104" s="14" t="s">
        <v>390</v>
      </c>
      <c r="U1104" s="10"/>
    </row>
    <row r="1105" ht="153" customHeight="1" spans="1:21">
      <c r="A1105" s="14">
        <v>24</v>
      </c>
      <c r="B1105" s="14" t="s">
        <v>2247</v>
      </c>
      <c r="C1105" s="111"/>
      <c r="D1105" s="17" t="s">
        <v>2222</v>
      </c>
      <c r="E1105" s="14" t="s">
        <v>2245</v>
      </c>
      <c r="F1105" s="14">
        <v>860</v>
      </c>
      <c r="G1105" s="14">
        <v>0</v>
      </c>
      <c r="H1105" s="111"/>
      <c r="I1105" s="14">
        <v>25</v>
      </c>
      <c r="J1105" s="111"/>
      <c r="K1105" s="14">
        <v>7.18</v>
      </c>
      <c r="L1105" s="111"/>
      <c r="M1105" s="14">
        <v>76</v>
      </c>
      <c r="N1105" s="14">
        <v>76</v>
      </c>
      <c r="O1105" s="14">
        <v>1984</v>
      </c>
      <c r="P1105" s="14" t="s">
        <v>61</v>
      </c>
      <c r="Q1105" s="14" t="s">
        <v>2224</v>
      </c>
      <c r="R1105" s="14">
        <v>3225</v>
      </c>
      <c r="S1105" s="183"/>
      <c r="T1105" s="14" t="s">
        <v>390</v>
      </c>
      <c r="U1105" s="10"/>
    </row>
    <row r="1106" ht="153" customHeight="1" spans="1:21">
      <c r="A1106" s="14">
        <v>25</v>
      </c>
      <c r="B1106" s="14" t="s">
        <v>2248</v>
      </c>
      <c r="C1106" s="111"/>
      <c r="D1106" s="17" t="s">
        <v>2222</v>
      </c>
      <c r="E1106" s="14" t="s">
        <v>2245</v>
      </c>
      <c r="F1106" s="14">
        <v>434</v>
      </c>
      <c r="G1106" s="14">
        <v>0</v>
      </c>
      <c r="H1106" s="111"/>
      <c r="I1106" s="14">
        <v>8</v>
      </c>
      <c r="J1106" s="111"/>
      <c r="K1106" s="14">
        <v>3.38</v>
      </c>
      <c r="L1106" s="111"/>
      <c r="M1106" s="14">
        <v>31</v>
      </c>
      <c r="N1106" s="14">
        <v>31</v>
      </c>
      <c r="O1106" s="14">
        <v>1990</v>
      </c>
      <c r="P1106" s="14" t="s">
        <v>61</v>
      </c>
      <c r="Q1106" s="14" t="s">
        <v>2224</v>
      </c>
      <c r="R1106" s="14">
        <v>1627.5</v>
      </c>
      <c r="S1106" s="183"/>
      <c r="T1106" s="14" t="s">
        <v>390</v>
      </c>
      <c r="U1106" s="10"/>
    </row>
    <row r="1107" ht="153" customHeight="1" spans="1:21">
      <c r="A1107" s="14">
        <v>26</v>
      </c>
      <c r="B1107" s="14" t="s">
        <v>2249</v>
      </c>
      <c r="C1107" s="111"/>
      <c r="D1107" s="17" t="s">
        <v>2222</v>
      </c>
      <c r="E1107" s="14" t="s">
        <v>2245</v>
      </c>
      <c r="F1107" s="14">
        <v>47</v>
      </c>
      <c r="G1107" s="14">
        <v>0</v>
      </c>
      <c r="H1107" s="111"/>
      <c r="I1107" s="14">
        <v>6</v>
      </c>
      <c r="J1107" s="111"/>
      <c r="K1107" s="14">
        <v>3.38</v>
      </c>
      <c r="L1107" s="111"/>
      <c r="M1107" s="14">
        <v>6</v>
      </c>
      <c r="N1107" s="14">
        <v>6</v>
      </c>
      <c r="O1107" s="14">
        <v>1992</v>
      </c>
      <c r="P1107" s="14" t="s">
        <v>61</v>
      </c>
      <c r="Q1107" s="14" t="s">
        <v>2224</v>
      </c>
      <c r="R1107" s="14">
        <v>176.25</v>
      </c>
      <c r="S1107" s="183"/>
      <c r="T1107" s="14" t="s">
        <v>390</v>
      </c>
      <c r="U1107" s="10"/>
    </row>
    <row r="1108" ht="153" customHeight="1" spans="1:21">
      <c r="A1108" s="14">
        <v>27</v>
      </c>
      <c r="B1108" s="14" t="s">
        <v>2250</v>
      </c>
      <c r="C1108" s="70"/>
      <c r="D1108" s="17" t="s">
        <v>2222</v>
      </c>
      <c r="E1108" s="14" t="s">
        <v>2245</v>
      </c>
      <c r="F1108" s="14">
        <v>130</v>
      </c>
      <c r="G1108" s="14">
        <v>0</v>
      </c>
      <c r="H1108" s="70"/>
      <c r="I1108" s="14">
        <v>4</v>
      </c>
      <c r="J1108" s="70"/>
      <c r="K1108" s="14">
        <v>2.9</v>
      </c>
      <c r="L1108" s="70"/>
      <c r="M1108" s="14">
        <v>12</v>
      </c>
      <c r="N1108" s="14">
        <v>12</v>
      </c>
      <c r="O1108" s="14">
        <v>1984</v>
      </c>
      <c r="P1108" s="14" t="s">
        <v>61</v>
      </c>
      <c r="Q1108" s="14" t="s">
        <v>2224</v>
      </c>
      <c r="R1108" s="14">
        <v>487.5</v>
      </c>
      <c r="S1108" s="12"/>
      <c r="T1108" s="14" t="s">
        <v>390</v>
      </c>
      <c r="U1108" s="10"/>
    </row>
    <row r="1109" ht="153" customHeight="1" spans="1:21">
      <c r="A1109" s="14">
        <v>28</v>
      </c>
      <c r="B1109" s="14" t="s">
        <v>2251</v>
      </c>
      <c r="C1109" s="14" t="s">
        <v>2252</v>
      </c>
      <c r="D1109" s="17" t="s">
        <v>2222</v>
      </c>
      <c r="E1109" s="14" t="s">
        <v>2253</v>
      </c>
      <c r="F1109" s="14">
        <v>39</v>
      </c>
      <c r="G1109" s="14">
        <v>0</v>
      </c>
      <c r="H1109" s="14">
        <v>39</v>
      </c>
      <c r="I1109" s="14">
        <v>1</v>
      </c>
      <c r="J1109" s="14">
        <v>1</v>
      </c>
      <c r="K1109" s="14">
        <v>0.42</v>
      </c>
      <c r="L1109" s="14">
        <v>0.42</v>
      </c>
      <c r="M1109" s="14">
        <v>3</v>
      </c>
      <c r="N1109" s="14">
        <v>3</v>
      </c>
      <c r="O1109" s="14">
        <v>1985</v>
      </c>
      <c r="P1109" s="14" t="s">
        <v>2254</v>
      </c>
      <c r="Q1109" s="14" t="s">
        <v>2224</v>
      </c>
      <c r="R1109" s="14">
        <v>58.5</v>
      </c>
      <c r="S1109" s="14">
        <v>58.5</v>
      </c>
      <c r="T1109" s="14" t="s">
        <v>390</v>
      </c>
      <c r="U1109" s="10"/>
    </row>
    <row r="1110" ht="153" customHeight="1" spans="1:21">
      <c r="A1110" s="14">
        <v>29</v>
      </c>
      <c r="B1110" s="14" t="s">
        <v>2255</v>
      </c>
      <c r="C1110" s="14" t="s">
        <v>2256</v>
      </c>
      <c r="D1110" s="17" t="s">
        <v>2222</v>
      </c>
      <c r="E1110" s="14" t="s">
        <v>2257</v>
      </c>
      <c r="F1110" s="14">
        <v>177</v>
      </c>
      <c r="G1110" s="14">
        <v>0</v>
      </c>
      <c r="H1110" s="14">
        <v>177</v>
      </c>
      <c r="I1110" s="14">
        <v>5</v>
      </c>
      <c r="J1110" s="14">
        <v>5</v>
      </c>
      <c r="K1110" s="14">
        <v>1.68</v>
      </c>
      <c r="L1110" s="14">
        <v>1.68</v>
      </c>
      <c r="M1110" s="14">
        <v>15</v>
      </c>
      <c r="N1110" s="14">
        <v>15</v>
      </c>
      <c r="O1110" s="14">
        <v>2000</v>
      </c>
      <c r="P1110" s="14" t="s">
        <v>2254</v>
      </c>
      <c r="Q1110" s="14" t="s">
        <v>2224</v>
      </c>
      <c r="R1110" s="14">
        <v>265.5</v>
      </c>
      <c r="S1110" s="14">
        <v>265.5</v>
      </c>
      <c r="T1110" s="14" t="s">
        <v>390</v>
      </c>
      <c r="U1110" s="10"/>
    </row>
    <row r="1111" ht="153" customHeight="1" spans="1:21">
      <c r="A1111" s="14">
        <v>30</v>
      </c>
      <c r="B1111" s="14" t="s">
        <v>2258</v>
      </c>
      <c r="C1111" s="14" t="s">
        <v>2259</v>
      </c>
      <c r="D1111" s="17" t="s">
        <v>2222</v>
      </c>
      <c r="E1111" s="14" t="s">
        <v>2257</v>
      </c>
      <c r="F1111" s="14">
        <v>279</v>
      </c>
      <c r="G1111" s="14">
        <v>0</v>
      </c>
      <c r="H1111" s="14">
        <v>279</v>
      </c>
      <c r="I1111" s="14">
        <v>9</v>
      </c>
      <c r="J1111" s="14">
        <v>9</v>
      </c>
      <c r="K1111" s="14">
        <v>2.4</v>
      </c>
      <c r="L1111" s="14">
        <v>2.4</v>
      </c>
      <c r="M1111" s="14">
        <v>22</v>
      </c>
      <c r="N1111" s="14">
        <v>22</v>
      </c>
      <c r="O1111" s="14">
        <v>2002</v>
      </c>
      <c r="P1111" s="14" t="s">
        <v>2254</v>
      </c>
      <c r="Q1111" s="14" t="s">
        <v>2224</v>
      </c>
      <c r="R1111" s="14">
        <v>418.5</v>
      </c>
      <c r="S1111" s="14">
        <v>418.5</v>
      </c>
      <c r="T1111" s="14" t="s">
        <v>390</v>
      </c>
      <c r="U1111" s="10"/>
    </row>
    <row r="1112" ht="153" customHeight="1" spans="1:21">
      <c r="A1112" s="14">
        <v>31</v>
      </c>
      <c r="B1112" s="14" t="s">
        <v>2260</v>
      </c>
      <c r="C1112" s="14" t="s">
        <v>2261</v>
      </c>
      <c r="D1112" s="17" t="s">
        <v>2222</v>
      </c>
      <c r="E1112" s="14" t="s">
        <v>2257</v>
      </c>
      <c r="F1112" s="14">
        <v>14</v>
      </c>
      <c r="G1112" s="14">
        <v>0</v>
      </c>
      <c r="H1112" s="14">
        <v>14</v>
      </c>
      <c r="I1112" s="14">
        <v>1</v>
      </c>
      <c r="J1112" s="14">
        <v>1</v>
      </c>
      <c r="K1112" s="14">
        <v>0.1</v>
      </c>
      <c r="L1112" s="14">
        <v>0.1</v>
      </c>
      <c r="M1112" s="14">
        <v>1</v>
      </c>
      <c r="N1112" s="14">
        <v>1</v>
      </c>
      <c r="O1112" s="14">
        <v>1996</v>
      </c>
      <c r="P1112" s="14" t="s">
        <v>2254</v>
      </c>
      <c r="Q1112" s="14" t="s">
        <v>2224</v>
      </c>
      <c r="R1112" s="14">
        <v>21</v>
      </c>
      <c r="S1112" s="14">
        <v>21</v>
      </c>
      <c r="T1112" s="14" t="s">
        <v>390</v>
      </c>
      <c r="U1112" s="10"/>
    </row>
    <row r="1113" ht="153" customHeight="1" spans="1:21">
      <c r="A1113" s="14">
        <v>32</v>
      </c>
      <c r="B1113" s="14" t="s">
        <v>2262</v>
      </c>
      <c r="C1113" s="14" t="s">
        <v>2263</v>
      </c>
      <c r="D1113" s="17" t="s">
        <v>2222</v>
      </c>
      <c r="E1113" s="14" t="s">
        <v>2264</v>
      </c>
      <c r="F1113" s="14">
        <v>156</v>
      </c>
      <c r="G1113" s="14">
        <v>0</v>
      </c>
      <c r="H1113" s="14">
        <v>156</v>
      </c>
      <c r="I1113" s="14">
        <v>5</v>
      </c>
      <c r="J1113" s="14">
        <v>5</v>
      </c>
      <c r="K1113" s="14">
        <v>2.04</v>
      </c>
      <c r="L1113" s="14">
        <v>2.04</v>
      </c>
      <c r="M1113" s="14">
        <v>14</v>
      </c>
      <c r="N1113" s="14">
        <v>14</v>
      </c>
      <c r="O1113" s="14">
        <v>2000</v>
      </c>
      <c r="P1113" s="14" t="s">
        <v>61</v>
      </c>
      <c r="Q1113" s="14" t="s">
        <v>2224</v>
      </c>
      <c r="R1113" s="14">
        <v>234</v>
      </c>
      <c r="S1113" s="14">
        <v>234</v>
      </c>
      <c r="T1113" s="14" t="s">
        <v>390</v>
      </c>
      <c r="U1113" s="10"/>
    </row>
    <row r="1114" ht="153" customHeight="1" spans="1:21">
      <c r="A1114" s="14">
        <v>33</v>
      </c>
      <c r="B1114" s="14" t="s">
        <v>2265</v>
      </c>
      <c r="C1114" s="14" t="s">
        <v>2266</v>
      </c>
      <c r="D1114" s="17" t="s">
        <v>2222</v>
      </c>
      <c r="E1114" s="14" t="s">
        <v>2267</v>
      </c>
      <c r="F1114" s="14">
        <v>22</v>
      </c>
      <c r="G1114" s="14">
        <v>0</v>
      </c>
      <c r="H1114" s="14">
        <v>22</v>
      </c>
      <c r="I1114" s="14">
        <v>1</v>
      </c>
      <c r="J1114" s="14">
        <v>1</v>
      </c>
      <c r="K1114" s="14">
        <v>0.48</v>
      </c>
      <c r="L1114" s="14">
        <v>0.48</v>
      </c>
      <c r="M1114" s="14">
        <v>2</v>
      </c>
      <c r="N1114" s="14">
        <v>2</v>
      </c>
      <c r="O1114" s="14" t="s">
        <v>483</v>
      </c>
      <c r="P1114" s="14" t="s">
        <v>61</v>
      </c>
      <c r="Q1114" s="14" t="s">
        <v>2224</v>
      </c>
      <c r="R1114" s="14">
        <v>33</v>
      </c>
      <c r="S1114" s="14">
        <v>33</v>
      </c>
      <c r="T1114" s="14" t="s">
        <v>390</v>
      </c>
      <c r="U1114" s="10"/>
    </row>
    <row r="1115" ht="153" customHeight="1" spans="1:21">
      <c r="A1115" s="14">
        <v>34</v>
      </c>
      <c r="B1115" s="14" t="s">
        <v>2268</v>
      </c>
      <c r="C1115" s="14" t="s">
        <v>2269</v>
      </c>
      <c r="D1115" s="17" t="s">
        <v>2222</v>
      </c>
      <c r="E1115" s="14" t="s">
        <v>2270</v>
      </c>
      <c r="F1115" s="14">
        <v>586</v>
      </c>
      <c r="G1115" s="14">
        <v>0</v>
      </c>
      <c r="H1115" s="14">
        <v>586</v>
      </c>
      <c r="I1115" s="14">
        <v>18</v>
      </c>
      <c r="J1115" s="14">
        <v>18</v>
      </c>
      <c r="K1115" s="14">
        <v>1.14</v>
      </c>
      <c r="L1115" s="14">
        <v>1.14</v>
      </c>
      <c r="M1115" s="14">
        <v>40</v>
      </c>
      <c r="N1115" s="14">
        <v>40</v>
      </c>
      <c r="O1115" s="14">
        <v>1997</v>
      </c>
      <c r="P1115" s="14" t="s">
        <v>61</v>
      </c>
      <c r="Q1115" s="14" t="s">
        <v>2224</v>
      </c>
      <c r="R1115" s="14">
        <v>879</v>
      </c>
      <c r="S1115" s="14">
        <v>879</v>
      </c>
      <c r="T1115" s="14" t="s">
        <v>390</v>
      </c>
      <c r="U1115" s="10"/>
    </row>
    <row r="1116" ht="153" customHeight="1" spans="1:21">
      <c r="A1116" s="14">
        <v>35</v>
      </c>
      <c r="B1116" s="14" t="s">
        <v>2271</v>
      </c>
      <c r="C1116" s="14" t="s">
        <v>2272</v>
      </c>
      <c r="D1116" s="17" t="s">
        <v>2222</v>
      </c>
      <c r="E1116" s="14" t="s">
        <v>2273</v>
      </c>
      <c r="F1116" s="14">
        <v>10</v>
      </c>
      <c r="G1116" s="14">
        <v>0</v>
      </c>
      <c r="H1116" s="14">
        <v>10</v>
      </c>
      <c r="I1116" s="14">
        <v>1</v>
      </c>
      <c r="J1116" s="14">
        <v>1</v>
      </c>
      <c r="K1116" s="14">
        <v>0.1</v>
      </c>
      <c r="L1116" s="14">
        <v>0.1</v>
      </c>
      <c r="M1116" s="14">
        <v>1</v>
      </c>
      <c r="N1116" s="14">
        <v>1</v>
      </c>
      <c r="O1116" s="14">
        <v>1988</v>
      </c>
      <c r="P1116" s="14" t="s">
        <v>2274</v>
      </c>
      <c r="Q1116" s="14" t="s">
        <v>2224</v>
      </c>
      <c r="R1116" s="14">
        <v>15</v>
      </c>
      <c r="S1116" s="14">
        <v>15</v>
      </c>
      <c r="T1116" s="14" t="s">
        <v>390</v>
      </c>
      <c r="U1116" s="10"/>
    </row>
    <row r="1117" ht="153" customHeight="1" spans="1:21">
      <c r="A1117" s="14">
        <v>36</v>
      </c>
      <c r="B1117" s="14" t="s">
        <v>2275</v>
      </c>
      <c r="C1117" s="14" t="s">
        <v>2276</v>
      </c>
      <c r="D1117" s="17" t="s">
        <v>2222</v>
      </c>
      <c r="E1117" s="14" t="s">
        <v>2277</v>
      </c>
      <c r="F1117" s="14">
        <v>12</v>
      </c>
      <c r="G1117" s="14">
        <v>0</v>
      </c>
      <c r="H1117" s="14">
        <v>12</v>
      </c>
      <c r="I1117" s="14">
        <v>1</v>
      </c>
      <c r="J1117" s="14">
        <v>1</v>
      </c>
      <c r="K1117" s="14">
        <v>0.12</v>
      </c>
      <c r="L1117" s="14">
        <v>0.12</v>
      </c>
      <c r="M1117" s="14">
        <v>1</v>
      </c>
      <c r="N1117" s="14">
        <v>1</v>
      </c>
      <c r="O1117" s="14">
        <v>1994</v>
      </c>
      <c r="P1117" s="14" t="s">
        <v>2278</v>
      </c>
      <c r="Q1117" s="14" t="s">
        <v>2224</v>
      </c>
      <c r="R1117" s="14">
        <v>18</v>
      </c>
      <c r="S1117" s="14">
        <v>18</v>
      </c>
      <c r="T1117" s="14" t="s">
        <v>390</v>
      </c>
      <c r="U1117" s="10"/>
    </row>
    <row r="1118" ht="153" customHeight="1" spans="1:21">
      <c r="A1118" s="14">
        <v>37</v>
      </c>
      <c r="B1118" s="14" t="s">
        <v>2279</v>
      </c>
      <c r="C1118" s="14" t="s">
        <v>2280</v>
      </c>
      <c r="D1118" s="17" t="s">
        <v>2222</v>
      </c>
      <c r="E1118" s="14" t="s">
        <v>2277</v>
      </c>
      <c r="F1118" s="14">
        <v>14</v>
      </c>
      <c r="G1118" s="14">
        <v>0</v>
      </c>
      <c r="H1118" s="14">
        <v>14</v>
      </c>
      <c r="I1118" s="14">
        <v>1</v>
      </c>
      <c r="J1118" s="14">
        <v>1</v>
      </c>
      <c r="K1118" s="14">
        <v>0.12</v>
      </c>
      <c r="L1118" s="14">
        <v>0.12</v>
      </c>
      <c r="M1118" s="14">
        <v>1</v>
      </c>
      <c r="N1118" s="14">
        <v>1</v>
      </c>
      <c r="O1118" s="14">
        <v>1994</v>
      </c>
      <c r="P1118" s="14" t="s">
        <v>2278</v>
      </c>
      <c r="Q1118" s="14" t="s">
        <v>2224</v>
      </c>
      <c r="R1118" s="14">
        <v>21</v>
      </c>
      <c r="S1118" s="14">
        <v>21</v>
      </c>
      <c r="T1118" s="14" t="s">
        <v>390</v>
      </c>
      <c r="U1118" s="10"/>
    </row>
    <row r="1119" ht="153" customHeight="1" spans="1:21">
      <c r="A1119" s="14">
        <v>38</v>
      </c>
      <c r="B1119" s="14" t="s">
        <v>2281</v>
      </c>
      <c r="C1119" s="14" t="s">
        <v>2282</v>
      </c>
      <c r="D1119" s="17" t="s">
        <v>2222</v>
      </c>
      <c r="E1119" s="14" t="s">
        <v>2283</v>
      </c>
      <c r="F1119" s="14">
        <v>20</v>
      </c>
      <c r="G1119" s="14">
        <v>0</v>
      </c>
      <c r="H1119" s="14">
        <v>20</v>
      </c>
      <c r="I1119" s="14">
        <v>1</v>
      </c>
      <c r="J1119" s="14">
        <v>1</v>
      </c>
      <c r="K1119" s="14">
        <v>0.19</v>
      </c>
      <c r="L1119" s="14">
        <v>0.19</v>
      </c>
      <c r="M1119" s="14">
        <v>2</v>
      </c>
      <c r="N1119" s="14">
        <v>2</v>
      </c>
      <c r="O1119" s="14">
        <v>1997</v>
      </c>
      <c r="P1119" s="14" t="s">
        <v>2278</v>
      </c>
      <c r="Q1119" s="14" t="s">
        <v>2224</v>
      </c>
      <c r="R1119" s="14">
        <v>30</v>
      </c>
      <c r="S1119" s="14">
        <v>30</v>
      </c>
      <c r="T1119" s="14" t="s">
        <v>390</v>
      </c>
      <c r="U1119" s="10"/>
    </row>
    <row r="1120" ht="153" customHeight="1" spans="1:21">
      <c r="A1120" s="14">
        <v>39</v>
      </c>
      <c r="B1120" s="14" t="s">
        <v>2284</v>
      </c>
      <c r="C1120" s="14" t="s">
        <v>2285</v>
      </c>
      <c r="D1120" s="17" t="s">
        <v>2222</v>
      </c>
      <c r="E1120" s="14" t="s">
        <v>2286</v>
      </c>
      <c r="F1120" s="14">
        <v>472</v>
      </c>
      <c r="G1120" s="14">
        <v>0</v>
      </c>
      <c r="H1120" s="14">
        <v>472</v>
      </c>
      <c r="I1120" s="14">
        <v>13</v>
      </c>
      <c r="J1120" s="14">
        <v>13</v>
      </c>
      <c r="K1120" s="14">
        <v>6.12</v>
      </c>
      <c r="L1120" s="14">
        <v>6.12</v>
      </c>
      <c r="M1120" s="14">
        <v>39</v>
      </c>
      <c r="N1120" s="14">
        <v>39</v>
      </c>
      <c r="O1120" s="14">
        <v>2000</v>
      </c>
      <c r="P1120" s="14" t="s">
        <v>2287</v>
      </c>
      <c r="Q1120" s="14" t="s">
        <v>2224</v>
      </c>
      <c r="R1120" s="14">
        <v>708</v>
      </c>
      <c r="S1120" s="14">
        <v>708</v>
      </c>
      <c r="T1120" s="14" t="s">
        <v>390</v>
      </c>
      <c r="U1120" s="10"/>
    </row>
    <row r="1121" ht="153" customHeight="1" spans="1:21">
      <c r="A1121" s="14">
        <v>40</v>
      </c>
      <c r="B1121" s="14" t="s">
        <v>2288</v>
      </c>
      <c r="C1121" s="14" t="s">
        <v>2289</v>
      </c>
      <c r="D1121" s="17" t="s">
        <v>2222</v>
      </c>
      <c r="E1121" s="14" t="s">
        <v>2286</v>
      </c>
      <c r="F1121" s="17">
        <v>76</v>
      </c>
      <c r="G1121" s="14">
        <v>0</v>
      </c>
      <c r="H1121" s="17">
        <v>76</v>
      </c>
      <c r="I1121" s="17">
        <v>3</v>
      </c>
      <c r="J1121" s="17">
        <v>3</v>
      </c>
      <c r="K1121" s="17">
        <v>0.96</v>
      </c>
      <c r="L1121" s="17">
        <v>0.96</v>
      </c>
      <c r="M1121" s="17">
        <v>12</v>
      </c>
      <c r="N1121" s="17">
        <v>12</v>
      </c>
      <c r="O1121" s="17">
        <v>2003</v>
      </c>
      <c r="P1121" s="17" t="s">
        <v>61</v>
      </c>
      <c r="Q1121" s="14" t="s">
        <v>2224</v>
      </c>
      <c r="R1121" s="14">
        <v>114</v>
      </c>
      <c r="S1121" s="14">
        <v>114</v>
      </c>
      <c r="T1121" s="14" t="s">
        <v>390</v>
      </c>
      <c r="U1121" s="10"/>
    </row>
    <row r="1122" ht="153" customHeight="1" spans="1:21">
      <c r="A1122" s="14">
        <v>41</v>
      </c>
      <c r="B1122" s="17" t="s">
        <v>2290</v>
      </c>
      <c r="C1122" s="17" t="s">
        <v>2291</v>
      </c>
      <c r="D1122" s="17" t="s">
        <v>2222</v>
      </c>
      <c r="E1122" s="17" t="s">
        <v>2292</v>
      </c>
      <c r="F1122" s="17">
        <v>2500</v>
      </c>
      <c r="G1122" s="14">
        <v>0</v>
      </c>
      <c r="H1122" s="17">
        <v>2500</v>
      </c>
      <c r="I1122" s="17">
        <v>45</v>
      </c>
      <c r="J1122" s="17">
        <v>45</v>
      </c>
      <c r="K1122" s="17">
        <v>31.5</v>
      </c>
      <c r="L1122" s="17">
        <v>31.5</v>
      </c>
      <c r="M1122" s="17">
        <v>135</v>
      </c>
      <c r="N1122" s="17">
        <v>135</v>
      </c>
      <c r="O1122" s="17">
        <v>1999</v>
      </c>
      <c r="P1122" s="17" t="s">
        <v>249</v>
      </c>
      <c r="Q1122" s="17" t="s">
        <v>2224</v>
      </c>
      <c r="R1122" s="17">
        <v>580</v>
      </c>
      <c r="S1122" s="17">
        <v>580</v>
      </c>
      <c r="T1122" s="14" t="s">
        <v>390</v>
      </c>
      <c r="U1122" s="10"/>
    </row>
    <row r="1123" ht="153" customHeight="1" spans="1:21">
      <c r="A1123" s="14">
        <v>42</v>
      </c>
      <c r="B1123" s="17" t="s">
        <v>2293</v>
      </c>
      <c r="C1123" s="17" t="s">
        <v>2294</v>
      </c>
      <c r="D1123" s="17" t="s">
        <v>2222</v>
      </c>
      <c r="E1123" s="17" t="s">
        <v>2295</v>
      </c>
      <c r="F1123" s="17">
        <v>2324</v>
      </c>
      <c r="G1123" s="14">
        <v>0</v>
      </c>
      <c r="H1123" s="17">
        <v>2324</v>
      </c>
      <c r="I1123" s="17">
        <v>64</v>
      </c>
      <c r="J1123" s="17">
        <v>64</v>
      </c>
      <c r="K1123" s="17">
        <v>15.61</v>
      </c>
      <c r="L1123" s="17">
        <v>15.61</v>
      </c>
      <c r="M1123" s="17">
        <v>192</v>
      </c>
      <c r="N1123" s="17">
        <v>192</v>
      </c>
      <c r="O1123" s="17">
        <v>1982</v>
      </c>
      <c r="P1123" s="17" t="s">
        <v>37</v>
      </c>
      <c r="Q1123" s="17" t="s">
        <v>2224</v>
      </c>
      <c r="R1123" s="17">
        <v>750</v>
      </c>
      <c r="S1123" s="17">
        <v>750</v>
      </c>
      <c r="T1123" s="14" t="s">
        <v>390</v>
      </c>
      <c r="U1123" s="10"/>
    </row>
    <row r="1124" ht="153" customHeight="1" spans="1:21">
      <c r="A1124" s="14">
        <v>43</v>
      </c>
      <c r="B1124" s="17" t="s">
        <v>2296</v>
      </c>
      <c r="C1124" s="17" t="s">
        <v>2297</v>
      </c>
      <c r="D1124" s="17" t="s">
        <v>2222</v>
      </c>
      <c r="E1124" s="17" t="s">
        <v>2298</v>
      </c>
      <c r="F1124" s="17">
        <v>300</v>
      </c>
      <c r="G1124" s="14">
        <v>0</v>
      </c>
      <c r="H1124" s="17">
        <v>300</v>
      </c>
      <c r="I1124" s="17">
        <v>5</v>
      </c>
      <c r="J1124" s="17">
        <v>5</v>
      </c>
      <c r="K1124" s="17">
        <v>4.68</v>
      </c>
      <c r="L1124" s="17">
        <v>4.68</v>
      </c>
      <c r="M1124" s="17">
        <v>15</v>
      </c>
      <c r="N1124" s="17">
        <v>15</v>
      </c>
      <c r="O1124" s="17">
        <v>1992</v>
      </c>
      <c r="P1124" s="17" t="s">
        <v>37</v>
      </c>
      <c r="Q1124" s="17" t="s">
        <v>2224</v>
      </c>
      <c r="R1124" s="17">
        <v>250</v>
      </c>
      <c r="S1124" s="17">
        <v>250</v>
      </c>
      <c r="T1124" s="14" t="s">
        <v>390</v>
      </c>
      <c r="U1124" s="10"/>
    </row>
    <row r="1125" ht="153" customHeight="1" spans="1:21">
      <c r="A1125" s="14">
        <v>44</v>
      </c>
      <c r="B1125" s="17" t="s">
        <v>2299</v>
      </c>
      <c r="C1125" s="17" t="s">
        <v>2300</v>
      </c>
      <c r="D1125" s="17" t="s">
        <v>2222</v>
      </c>
      <c r="E1125" s="17" t="s">
        <v>2301</v>
      </c>
      <c r="F1125" s="17">
        <v>420</v>
      </c>
      <c r="G1125" s="14">
        <v>0</v>
      </c>
      <c r="H1125" s="17">
        <v>420</v>
      </c>
      <c r="I1125" s="17">
        <v>16</v>
      </c>
      <c r="J1125" s="17">
        <v>16</v>
      </c>
      <c r="K1125" s="17">
        <v>3.53</v>
      </c>
      <c r="L1125" s="17">
        <v>3.53</v>
      </c>
      <c r="M1125" s="17">
        <v>48</v>
      </c>
      <c r="N1125" s="17">
        <v>48</v>
      </c>
      <c r="O1125" s="17">
        <v>1980</v>
      </c>
      <c r="P1125" s="17" t="s">
        <v>37</v>
      </c>
      <c r="Q1125" s="17" t="s">
        <v>2224</v>
      </c>
      <c r="R1125" s="17">
        <v>590</v>
      </c>
      <c r="S1125" s="17">
        <v>590</v>
      </c>
      <c r="T1125" s="14" t="s">
        <v>390</v>
      </c>
      <c r="U1125" s="10"/>
    </row>
    <row r="1126" ht="153" customHeight="1" spans="1:21">
      <c r="A1126" s="14">
        <v>45</v>
      </c>
      <c r="B1126" s="17" t="s">
        <v>2302</v>
      </c>
      <c r="C1126" s="17" t="s">
        <v>2303</v>
      </c>
      <c r="D1126" s="17" t="s">
        <v>2222</v>
      </c>
      <c r="E1126" s="17" t="s">
        <v>2304</v>
      </c>
      <c r="F1126" s="17">
        <v>2420</v>
      </c>
      <c r="G1126" s="14">
        <v>0</v>
      </c>
      <c r="H1126" s="17">
        <v>2420</v>
      </c>
      <c r="I1126" s="17">
        <v>119</v>
      </c>
      <c r="J1126" s="17">
        <v>119</v>
      </c>
      <c r="K1126" s="17">
        <v>20.33</v>
      </c>
      <c r="L1126" s="17">
        <v>20.33</v>
      </c>
      <c r="M1126" s="17">
        <v>357</v>
      </c>
      <c r="N1126" s="17">
        <v>357</v>
      </c>
      <c r="O1126" s="17">
        <v>1980</v>
      </c>
      <c r="P1126" s="17" t="s">
        <v>37</v>
      </c>
      <c r="Q1126" s="17" t="s">
        <v>2224</v>
      </c>
      <c r="R1126" s="17">
        <v>760</v>
      </c>
      <c r="S1126" s="17">
        <v>760</v>
      </c>
      <c r="T1126" s="14" t="s">
        <v>390</v>
      </c>
      <c r="U1126" s="10"/>
    </row>
    <row r="1127" ht="153" customHeight="1" spans="1:21">
      <c r="A1127" s="14">
        <v>46</v>
      </c>
      <c r="B1127" s="17" t="s">
        <v>2305</v>
      </c>
      <c r="C1127" s="17" t="s">
        <v>2306</v>
      </c>
      <c r="D1127" s="17" t="s">
        <v>2222</v>
      </c>
      <c r="E1127" s="17" t="s">
        <v>2307</v>
      </c>
      <c r="F1127" s="17">
        <v>4168</v>
      </c>
      <c r="G1127" s="14">
        <v>0</v>
      </c>
      <c r="H1127" s="17">
        <v>4168</v>
      </c>
      <c r="I1127" s="17">
        <v>102</v>
      </c>
      <c r="J1127" s="17">
        <v>102</v>
      </c>
      <c r="K1127" s="17">
        <v>35.02</v>
      </c>
      <c r="L1127" s="17">
        <v>35.02</v>
      </c>
      <c r="M1127" s="17">
        <v>306</v>
      </c>
      <c r="N1127" s="17">
        <v>306</v>
      </c>
      <c r="O1127" s="17">
        <v>1985</v>
      </c>
      <c r="P1127" s="17" t="s">
        <v>37</v>
      </c>
      <c r="Q1127" s="17" t="s">
        <v>2224</v>
      </c>
      <c r="R1127" s="17">
        <v>780</v>
      </c>
      <c r="S1127" s="17">
        <v>780</v>
      </c>
      <c r="T1127" s="14" t="s">
        <v>390</v>
      </c>
      <c r="U1127" s="10"/>
    </row>
    <row r="1128" ht="153" customHeight="1" spans="1:21">
      <c r="A1128" s="14">
        <v>47</v>
      </c>
      <c r="B1128" s="17" t="s">
        <v>2308</v>
      </c>
      <c r="C1128" s="17" t="s">
        <v>2309</v>
      </c>
      <c r="D1128" s="17" t="s">
        <v>2222</v>
      </c>
      <c r="E1128" s="17" t="s">
        <v>2310</v>
      </c>
      <c r="F1128" s="17">
        <v>1236</v>
      </c>
      <c r="G1128" s="14">
        <v>0</v>
      </c>
      <c r="H1128" s="17">
        <v>1236</v>
      </c>
      <c r="I1128" s="17">
        <v>32</v>
      </c>
      <c r="J1128" s="17">
        <v>32</v>
      </c>
      <c r="K1128" s="17">
        <v>10.38</v>
      </c>
      <c r="L1128" s="17">
        <v>10.38</v>
      </c>
      <c r="M1128" s="17">
        <v>96</v>
      </c>
      <c r="N1128" s="17">
        <v>96</v>
      </c>
      <c r="O1128" s="17">
        <v>1983</v>
      </c>
      <c r="P1128" s="17" t="s">
        <v>37</v>
      </c>
      <c r="Q1128" s="17" t="s">
        <v>2224</v>
      </c>
      <c r="R1128" s="17">
        <v>750</v>
      </c>
      <c r="S1128" s="17">
        <v>750</v>
      </c>
      <c r="T1128" s="14" t="s">
        <v>390</v>
      </c>
      <c r="U1128" s="10"/>
    </row>
    <row r="1129" ht="153" customHeight="1" spans="1:21">
      <c r="A1129" s="14">
        <v>48</v>
      </c>
      <c r="B1129" s="17" t="s">
        <v>2311</v>
      </c>
      <c r="C1129" s="17" t="s">
        <v>2312</v>
      </c>
      <c r="D1129" s="17" t="s">
        <v>2222</v>
      </c>
      <c r="E1129" s="17" t="s">
        <v>2313</v>
      </c>
      <c r="F1129" s="17">
        <v>584</v>
      </c>
      <c r="G1129" s="14">
        <v>0</v>
      </c>
      <c r="H1129" s="17">
        <v>584</v>
      </c>
      <c r="I1129" s="17">
        <v>18</v>
      </c>
      <c r="J1129" s="17">
        <v>18</v>
      </c>
      <c r="K1129" s="17">
        <v>7.68</v>
      </c>
      <c r="L1129" s="17">
        <v>7.68</v>
      </c>
      <c r="M1129" s="17">
        <v>54</v>
      </c>
      <c r="N1129" s="17">
        <v>54</v>
      </c>
      <c r="O1129" s="17">
        <v>2000</v>
      </c>
      <c r="P1129" s="17" t="s">
        <v>37</v>
      </c>
      <c r="Q1129" s="17" t="s">
        <v>2224</v>
      </c>
      <c r="R1129" s="17">
        <v>1900</v>
      </c>
      <c r="S1129" s="17">
        <v>1900</v>
      </c>
      <c r="T1129" s="14" t="s">
        <v>390</v>
      </c>
      <c r="U1129" s="10"/>
    </row>
    <row r="1130" ht="153" customHeight="1" spans="1:21">
      <c r="A1130" s="14">
        <v>49</v>
      </c>
      <c r="B1130" s="17" t="s">
        <v>2314</v>
      </c>
      <c r="C1130" s="17" t="s">
        <v>2315</v>
      </c>
      <c r="D1130" s="17" t="s">
        <v>2222</v>
      </c>
      <c r="E1130" s="17" t="s">
        <v>2316</v>
      </c>
      <c r="F1130" s="17">
        <v>192</v>
      </c>
      <c r="G1130" s="14">
        <v>0</v>
      </c>
      <c r="H1130" s="17">
        <v>192</v>
      </c>
      <c r="I1130" s="17">
        <v>4</v>
      </c>
      <c r="J1130" s="17">
        <v>4</v>
      </c>
      <c r="K1130" s="17">
        <v>1.38</v>
      </c>
      <c r="L1130" s="17">
        <v>1.38</v>
      </c>
      <c r="M1130" s="17">
        <v>12</v>
      </c>
      <c r="N1130" s="17">
        <v>12</v>
      </c>
      <c r="O1130" s="17">
        <v>1998</v>
      </c>
      <c r="P1130" s="17" t="s">
        <v>37</v>
      </c>
      <c r="Q1130" s="17" t="s">
        <v>2224</v>
      </c>
      <c r="R1130" s="17">
        <v>170</v>
      </c>
      <c r="S1130" s="17">
        <v>170</v>
      </c>
      <c r="T1130" s="14" t="s">
        <v>390</v>
      </c>
      <c r="U1130" s="10"/>
    </row>
    <row r="1131" ht="153" customHeight="1" spans="1:21">
      <c r="A1131" s="14">
        <v>50</v>
      </c>
      <c r="B1131" s="17" t="s">
        <v>2317</v>
      </c>
      <c r="C1131" s="17" t="s">
        <v>2318</v>
      </c>
      <c r="D1131" s="17" t="s">
        <v>2222</v>
      </c>
      <c r="E1131" s="17" t="s">
        <v>2292</v>
      </c>
      <c r="F1131" s="17">
        <v>916</v>
      </c>
      <c r="G1131" s="14">
        <v>0</v>
      </c>
      <c r="H1131" s="17">
        <v>916</v>
      </c>
      <c r="I1131" s="17">
        <v>16</v>
      </c>
      <c r="J1131" s="17">
        <v>16</v>
      </c>
      <c r="K1131" s="17">
        <v>10.2</v>
      </c>
      <c r="L1131" s="17">
        <v>10.2</v>
      </c>
      <c r="M1131" s="17">
        <v>48</v>
      </c>
      <c r="N1131" s="17">
        <v>48</v>
      </c>
      <c r="O1131" s="17">
        <v>2000</v>
      </c>
      <c r="P1131" s="17" t="s">
        <v>37</v>
      </c>
      <c r="Q1131" s="17" t="s">
        <v>2224</v>
      </c>
      <c r="R1131" s="17">
        <v>560</v>
      </c>
      <c r="S1131" s="17">
        <v>560</v>
      </c>
      <c r="T1131" s="14" t="s">
        <v>390</v>
      </c>
      <c r="U1131" s="10"/>
    </row>
    <row r="1132" ht="153" customHeight="1" spans="1:21">
      <c r="A1132" s="14">
        <v>51</v>
      </c>
      <c r="B1132" s="17" t="s">
        <v>2319</v>
      </c>
      <c r="C1132" s="17" t="s">
        <v>2320</v>
      </c>
      <c r="D1132" s="17" t="s">
        <v>2222</v>
      </c>
      <c r="E1132" s="17" t="s">
        <v>2277</v>
      </c>
      <c r="F1132" s="17">
        <v>686</v>
      </c>
      <c r="G1132" s="14">
        <v>0</v>
      </c>
      <c r="H1132" s="17">
        <v>686</v>
      </c>
      <c r="I1132" s="17">
        <v>18</v>
      </c>
      <c r="J1132" s="17">
        <v>18</v>
      </c>
      <c r="K1132" s="17">
        <v>5.04</v>
      </c>
      <c r="L1132" s="17">
        <v>5.04</v>
      </c>
      <c r="M1132" s="17">
        <v>54</v>
      </c>
      <c r="N1132" s="17">
        <v>54</v>
      </c>
      <c r="O1132" s="17">
        <v>1990</v>
      </c>
      <c r="P1132" s="17" t="s">
        <v>37</v>
      </c>
      <c r="Q1132" s="17" t="s">
        <v>2224</v>
      </c>
      <c r="R1132" s="17">
        <v>650</v>
      </c>
      <c r="S1132" s="17">
        <v>650</v>
      </c>
      <c r="T1132" s="14" t="s">
        <v>390</v>
      </c>
      <c r="U1132" s="10"/>
    </row>
    <row r="1133" ht="153" customHeight="1" spans="1:21">
      <c r="A1133" s="14">
        <v>52</v>
      </c>
      <c r="B1133" s="17" t="s">
        <v>2321</v>
      </c>
      <c r="C1133" s="17" t="s">
        <v>2322</v>
      </c>
      <c r="D1133" s="17" t="s">
        <v>2222</v>
      </c>
      <c r="E1133" s="17" t="s">
        <v>2323</v>
      </c>
      <c r="F1133" s="17">
        <v>116</v>
      </c>
      <c r="G1133" s="14">
        <v>0</v>
      </c>
      <c r="H1133" s="17">
        <v>116</v>
      </c>
      <c r="I1133" s="17">
        <v>13</v>
      </c>
      <c r="J1133" s="17">
        <v>13</v>
      </c>
      <c r="K1133" s="17">
        <v>1.75</v>
      </c>
      <c r="L1133" s="17">
        <v>1.75</v>
      </c>
      <c r="M1133" s="17">
        <v>36</v>
      </c>
      <c r="N1133" s="17">
        <v>36</v>
      </c>
      <c r="O1133" s="17">
        <v>2007</v>
      </c>
      <c r="P1133" s="17" t="s">
        <v>2287</v>
      </c>
      <c r="Q1133" s="17" t="s">
        <v>2224</v>
      </c>
      <c r="R1133" s="14">
        <v>435</v>
      </c>
      <c r="S1133" s="14">
        <v>435</v>
      </c>
      <c r="T1133" s="14" t="s">
        <v>390</v>
      </c>
      <c r="U1133" s="184"/>
    </row>
    <row r="1134" ht="153" customHeight="1" spans="1:21">
      <c r="A1134" s="14">
        <v>53</v>
      </c>
      <c r="B1134" s="17" t="s">
        <v>2324</v>
      </c>
      <c r="C1134" s="17" t="s">
        <v>2325</v>
      </c>
      <c r="D1134" s="17" t="s">
        <v>2222</v>
      </c>
      <c r="E1134" s="17" t="s">
        <v>2326</v>
      </c>
      <c r="F1134" s="17">
        <v>592</v>
      </c>
      <c r="G1134" s="14">
        <v>0</v>
      </c>
      <c r="H1134" s="17">
        <v>592</v>
      </c>
      <c r="I1134" s="17">
        <v>6</v>
      </c>
      <c r="J1134" s="17">
        <v>6</v>
      </c>
      <c r="K1134" s="17">
        <v>5.2</v>
      </c>
      <c r="L1134" s="17">
        <v>5.2</v>
      </c>
      <c r="M1134" s="17">
        <v>20</v>
      </c>
      <c r="N1134" s="17">
        <v>20</v>
      </c>
      <c r="O1134" s="17">
        <v>2000</v>
      </c>
      <c r="P1134" s="17" t="s">
        <v>61</v>
      </c>
      <c r="Q1134" s="17" t="s">
        <v>2224</v>
      </c>
      <c r="R1134" s="14">
        <v>1000</v>
      </c>
      <c r="S1134" s="14">
        <v>1000</v>
      </c>
      <c r="T1134" s="14" t="s">
        <v>390</v>
      </c>
      <c r="U1134" s="184"/>
    </row>
    <row r="1135" ht="153" customHeight="1" spans="1:21">
      <c r="A1135" s="14">
        <v>54</v>
      </c>
      <c r="B1135" s="17" t="s">
        <v>2327</v>
      </c>
      <c r="C1135" s="17" t="s">
        <v>2328</v>
      </c>
      <c r="D1135" s="17" t="s">
        <v>2222</v>
      </c>
      <c r="E1135" s="17" t="s">
        <v>2329</v>
      </c>
      <c r="F1135" s="17">
        <v>226</v>
      </c>
      <c r="G1135" s="14">
        <v>0</v>
      </c>
      <c r="H1135" s="17">
        <v>226</v>
      </c>
      <c r="I1135" s="17">
        <v>2</v>
      </c>
      <c r="J1135" s="17">
        <v>2</v>
      </c>
      <c r="K1135" s="17">
        <v>2</v>
      </c>
      <c r="L1135" s="17">
        <v>2</v>
      </c>
      <c r="M1135" s="17">
        <v>4</v>
      </c>
      <c r="N1135" s="17">
        <v>4</v>
      </c>
      <c r="O1135" s="17">
        <v>1999</v>
      </c>
      <c r="P1135" s="17" t="s">
        <v>61</v>
      </c>
      <c r="Q1135" s="17" t="s">
        <v>2224</v>
      </c>
      <c r="R1135" s="14">
        <v>2800</v>
      </c>
      <c r="S1135" s="14">
        <v>2800</v>
      </c>
      <c r="T1135" s="14" t="s">
        <v>390</v>
      </c>
      <c r="U1135" s="184"/>
    </row>
    <row r="1136" ht="153" customHeight="1" spans="1:21">
      <c r="A1136" s="14">
        <v>55</v>
      </c>
      <c r="B1136" s="17" t="s">
        <v>2330</v>
      </c>
      <c r="C1136" s="25" t="s">
        <v>2331</v>
      </c>
      <c r="D1136" s="17" t="s">
        <v>2222</v>
      </c>
      <c r="E1136" s="17" t="s">
        <v>2332</v>
      </c>
      <c r="F1136" s="17">
        <v>180</v>
      </c>
      <c r="G1136" s="14">
        <v>0</v>
      </c>
      <c r="H1136" s="17">
        <v>180</v>
      </c>
      <c r="I1136" s="17">
        <v>15</v>
      </c>
      <c r="J1136" s="17">
        <v>15</v>
      </c>
      <c r="K1136" s="17">
        <v>5.8</v>
      </c>
      <c r="L1136" s="17">
        <v>5.8</v>
      </c>
      <c r="M1136" s="17">
        <v>45</v>
      </c>
      <c r="N1136" s="17">
        <v>45</v>
      </c>
      <c r="O1136" s="17">
        <v>2005</v>
      </c>
      <c r="P1136" s="17" t="s">
        <v>61</v>
      </c>
      <c r="Q1136" s="17" t="s">
        <v>2224</v>
      </c>
      <c r="R1136" s="14">
        <v>1300</v>
      </c>
      <c r="S1136" s="14">
        <v>1300</v>
      </c>
      <c r="T1136" s="14" t="s">
        <v>390</v>
      </c>
      <c r="U1136" s="184"/>
    </row>
    <row r="1137" ht="153" customHeight="1" spans="1:21">
      <c r="A1137" s="14">
        <v>56</v>
      </c>
      <c r="B1137" s="17" t="s">
        <v>2333</v>
      </c>
      <c r="C1137" s="26"/>
      <c r="D1137" s="17" t="s">
        <v>2222</v>
      </c>
      <c r="E1137" s="17" t="s">
        <v>2332</v>
      </c>
      <c r="F1137" s="17">
        <v>110</v>
      </c>
      <c r="G1137" s="14">
        <v>0</v>
      </c>
      <c r="H1137" s="17">
        <v>110</v>
      </c>
      <c r="I1137" s="17">
        <v>14</v>
      </c>
      <c r="J1137" s="17">
        <v>14</v>
      </c>
      <c r="K1137" s="17">
        <v>5.5</v>
      </c>
      <c r="L1137" s="17">
        <v>5.5</v>
      </c>
      <c r="M1137" s="17">
        <v>42</v>
      </c>
      <c r="N1137" s="17">
        <v>42</v>
      </c>
      <c r="O1137" s="17">
        <v>2008</v>
      </c>
      <c r="P1137" s="17" t="s">
        <v>61</v>
      </c>
      <c r="Q1137" s="17" t="s">
        <v>2224</v>
      </c>
      <c r="R1137" s="14">
        <v>1200</v>
      </c>
      <c r="S1137" s="14">
        <v>1200</v>
      </c>
      <c r="T1137" s="14" t="s">
        <v>390</v>
      </c>
      <c r="U1137" s="184"/>
    </row>
    <row r="1138" ht="99" customHeight="1" spans="1:21">
      <c r="A1138" s="14">
        <v>57</v>
      </c>
      <c r="B1138" s="15" t="s">
        <v>1785</v>
      </c>
      <c r="C1138" s="15" t="s">
        <v>1785</v>
      </c>
      <c r="D1138" s="65" t="s">
        <v>2334</v>
      </c>
      <c r="E1138" s="15" t="s">
        <v>2335</v>
      </c>
      <c r="F1138" s="15">
        <v>26</v>
      </c>
      <c r="G1138" s="14">
        <v>0</v>
      </c>
      <c r="H1138" s="15">
        <v>26</v>
      </c>
      <c r="I1138" s="15">
        <v>1</v>
      </c>
      <c r="J1138" s="15">
        <v>1</v>
      </c>
      <c r="K1138" s="181">
        <v>0.4</v>
      </c>
      <c r="L1138" s="181">
        <v>0.4</v>
      </c>
      <c r="M1138" s="15">
        <v>3</v>
      </c>
      <c r="N1138" s="15">
        <v>3</v>
      </c>
      <c r="O1138" s="15">
        <v>2000</v>
      </c>
      <c r="P1138" s="15" t="s">
        <v>61</v>
      </c>
      <c r="Q1138" s="15" t="s">
        <v>2336</v>
      </c>
      <c r="R1138" s="15">
        <v>52</v>
      </c>
      <c r="S1138" s="15">
        <v>52</v>
      </c>
      <c r="T1138" s="14" t="s">
        <v>390</v>
      </c>
      <c r="U1138" s="10"/>
    </row>
    <row r="1139" ht="99" customHeight="1" spans="1:21">
      <c r="A1139" s="14">
        <v>58</v>
      </c>
      <c r="B1139" s="15" t="s">
        <v>2337</v>
      </c>
      <c r="C1139" s="15" t="s">
        <v>2337</v>
      </c>
      <c r="D1139" s="65" t="s">
        <v>2334</v>
      </c>
      <c r="E1139" s="15" t="s">
        <v>2338</v>
      </c>
      <c r="F1139" s="15">
        <v>40</v>
      </c>
      <c r="G1139" s="14">
        <v>0</v>
      </c>
      <c r="H1139" s="15">
        <v>40</v>
      </c>
      <c r="I1139" s="15">
        <v>2</v>
      </c>
      <c r="J1139" s="15">
        <v>2</v>
      </c>
      <c r="K1139" s="181">
        <v>0.3</v>
      </c>
      <c r="L1139" s="181">
        <v>0.3</v>
      </c>
      <c r="M1139" s="15">
        <v>4</v>
      </c>
      <c r="N1139" s="15">
        <v>4</v>
      </c>
      <c r="O1139" s="15">
        <v>1992</v>
      </c>
      <c r="P1139" s="15" t="s">
        <v>2339</v>
      </c>
      <c r="Q1139" s="15" t="s">
        <v>2340</v>
      </c>
      <c r="R1139" s="15">
        <v>80</v>
      </c>
      <c r="S1139" s="15">
        <v>80</v>
      </c>
      <c r="T1139" s="14" t="s">
        <v>2341</v>
      </c>
      <c r="U1139" s="10"/>
    </row>
    <row r="1140" ht="129" customHeight="1" spans="1:21">
      <c r="A1140" s="14">
        <v>59</v>
      </c>
      <c r="B1140" s="15" t="s">
        <v>2342</v>
      </c>
      <c r="C1140" s="15" t="s">
        <v>2342</v>
      </c>
      <c r="D1140" s="65" t="s">
        <v>2334</v>
      </c>
      <c r="E1140" s="15" t="s">
        <v>2343</v>
      </c>
      <c r="F1140" s="15">
        <v>133</v>
      </c>
      <c r="G1140" s="14">
        <v>0</v>
      </c>
      <c r="H1140" s="15">
        <v>133</v>
      </c>
      <c r="I1140" s="15">
        <v>4</v>
      </c>
      <c r="J1140" s="15">
        <v>4</v>
      </c>
      <c r="K1140" s="181">
        <v>1.5</v>
      </c>
      <c r="L1140" s="181">
        <v>1.5</v>
      </c>
      <c r="M1140" s="15">
        <v>11</v>
      </c>
      <c r="N1140" s="15">
        <v>11</v>
      </c>
      <c r="O1140" s="15">
        <v>2005</v>
      </c>
      <c r="P1140" s="15" t="s">
        <v>61</v>
      </c>
      <c r="Q1140" s="15" t="s">
        <v>2344</v>
      </c>
      <c r="R1140" s="15">
        <v>266</v>
      </c>
      <c r="S1140" s="15">
        <v>266</v>
      </c>
      <c r="T1140" s="14" t="s">
        <v>2341</v>
      </c>
      <c r="U1140" s="10"/>
    </row>
    <row r="1141" ht="145" customHeight="1" spans="1:21">
      <c r="A1141" s="14">
        <v>60</v>
      </c>
      <c r="B1141" s="15" t="s">
        <v>2345</v>
      </c>
      <c r="C1141" s="15" t="s">
        <v>2345</v>
      </c>
      <c r="D1141" s="65" t="s">
        <v>2334</v>
      </c>
      <c r="E1141" s="15" t="s">
        <v>2346</v>
      </c>
      <c r="F1141" s="15">
        <v>108</v>
      </c>
      <c r="G1141" s="14">
        <v>0</v>
      </c>
      <c r="H1141" s="15">
        <v>108</v>
      </c>
      <c r="I1141" s="15">
        <v>45</v>
      </c>
      <c r="J1141" s="15">
        <v>45</v>
      </c>
      <c r="K1141" s="181">
        <v>3</v>
      </c>
      <c r="L1141" s="181">
        <v>3</v>
      </c>
      <c r="M1141" s="15">
        <v>34</v>
      </c>
      <c r="N1141" s="15">
        <v>34</v>
      </c>
      <c r="O1141" s="15">
        <v>2002</v>
      </c>
      <c r="P1141" s="15" t="s">
        <v>61</v>
      </c>
      <c r="Q1141" s="15" t="s">
        <v>2347</v>
      </c>
      <c r="R1141" s="15">
        <v>400</v>
      </c>
      <c r="S1141" s="15">
        <v>400</v>
      </c>
      <c r="T1141" s="14" t="s">
        <v>2341</v>
      </c>
      <c r="U1141" s="10"/>
    </row>
    <row r="1142" ht="192" customHeight="1" spans="1:21">
      <c r="A1142" s="14">
        <v>61</v>
      </c>
      <c r="B1142" s="15" t="s">
        <v>2348</v>
      </c>
      <c r="C1142" s="15" t="s">
        <v>2348</v>
      </c>
      <c r="D1142" s="15" t="s">
        <v>2334</v>
      </c>
      <c r="E1142" s="15" t="s">
        <v>2349</v>
      </c>
      <c r="F1142" s="15">
        <v>153</v>
      </c>
      <c r="G1142" s="14">
        <v>0</v>
      </c>
      <c r="H1142" s="15">
        <v>153</v>
      </c>
      <c r="I1142" s="15">
        <v>5</v>
      </c>
      <c r="J1142" s="15">
        <v>5</v>
      </c>
      <c r="K1142" s="15">
        <v>1.6</v>
      </c>
      <c r="L1142" s="15">
        <v>1.6</v>
      </c>
      <c r="M1142" s="15">
        <v>14</v>
      </c>
      <c r="N1142" s="15">
        <v>14</v>
      </c>
      <c r="O1142" s="15">
        <v>2005</v>
      </c>
      <c r="P1142" s="15" t="s">
        <v>61</v>
      </c>
      <c r="Q1142" s="15" t="s">
        <v>2350</v>
      </c>
      <c r="R1142" s="15">
        <v>306</v>
      </c>
      <c r="S1142" s="15">
        <v>306</v>
      </c>
      <c r="T1142" s="14" t="s">
        <v>2341</v>
      </c>
      <c r="U1142" s="10"/>
    </row>
    <row r="1143" ht="151" customHeight="1" spans="1:21">
      <c r="A1143" s="14">
        <v>62</v>
      </c>
      <c r="B1143" s="15" t="s">
        <v>2351</v>
      </c>
      <c r="C1143" s="107" t="s">
        <v>2352</v>
      </c>
      <c r="D1143" s="15" t="s">
        <v>2334</v>
      </c>
      <c r="E1143" s="15" t="s">
        <v>2353</v>
      </c>
      <c r="F1143" s="15">
        <v>168</v>
      </c>
      <c r="G1143" s="14">
        <v>0</v>
      </c>
      <c r="H1143" s="69">
        <v>246</v>
      </c>
      <c r="I1143" s="15">
        <v>2</v>
      </c>
      <c r="J1143" s="69">
        <v>4</v>
      </c>
      <c r="K1143" s="15">
        <v>1.3</v>
      </c>
      <c r="L1143" s="69">
        <v>2</v>
      </c>
      <c r="M1143" s="15">
        <v>10</v>
      </c>
      <c r="N1143" s="15">
        <v>10</v>
      </c>
      <c r="O1143" s="15">
        <v>1997</v>
      </c>
      <c r="P1143" s="15" t="s">
        <v>61</v>
      </c>
      <c r="Q1143" s="15" t="s">
        <v>2354</v>
      </c>
      <c r="R1143" s="15">
        <v>336</v>
      </c>
      <c r="S1143" s="11">
        <v>492</v>
      </c>
      <c r="T1143" s="14" t="s">
        <v>2341</v>
      </c>
      <c r="U1143" s="10"/>
    </row>
    <row r="1144" ht="151" customHeight="1" spans="1:21">
      <c r="A1144" s="14">
        <v>63</v>
      </c>
      <c r="B1144" s="15" t="s">
        <v>2355</v>
      </c>
      <c r="C1144" s="109"/>
      <c r="D1144" s="15" t="s">
        <v>2334</v>
      </c>
      <c r="E1144" s="15" t="s">
        <v>2353</v>
      </c>
      <c r="F1144" s="15">
        <v>78</v>
      </c>
      <c r="G1144" s="14">
        <v>0</v>
      </c>
      <c r="H1144" s="70"/>
      <c r="I1144" s="15">
        <v>2</v>
      </c>
      <c r="J1144" s="70"/>
      <c r="K1144" s="15">
        <v>0.7</v>
      </c>
      <c r="L1144" s="70"/>
      <c r="M1144" s="15">
        <v>7</v>
      </c>
      <c r="N1144" s="15">
        <v>7</v>
      </c>
      <c r="O1144" s="15">
        <v>1999</v>
      </c>
      <c r="P1144" s="15" t="s">
        <v>2339</v>
      </c>
      <c r="Q1144" s="15" t="s">
        <v>2354</v>
      </c>
      <c r="R1144" s="15">
        <v>156</v>
      </c>
      <c r="S1144" s="12"/>
      <c r="T1144" s="14" t="s">
        <v>2341</v>
      </c>
      <c r="U1144" s="10"/>
    </row>
    <row r="1145" ht="192" customHeight="1" spans="1:21">
      <c r="A1145" s="14">
        <v>64</v>
      </c>
      <c r="B1145" s="15" t="s">
        <v>2356</v>
      </c>
      <c r="C1145" s="15" t="s">
        <v>2356</v>
      </c>
      <c r="D1145" s="65" t="s">
        <v>2334</v>
      </c>
      <c r="E1145" s="15" t="s">
        <v>2353</v>
      </c>
      <c r="F1145" s="15">
        <v>126</v>
      </c>
      <c r="G1145" s="14">
        <v>0</v>
      </c>
      <c r="H1145" s="15">
        <v>126</v>
      </c>
      <c r="I1145" s="15">
        <v>1</v>
      </c>
      <c r="J1145" s="15">
        <v>1</v>
      </c>
      <c r="K1145" s="181">
        <v>0.84</v>
      </c>
      <c r="L1145" s="181">
        <v>0.84</v>
      </c>
      <c r="M1145" s="15">
        <v>8</v>
      </c>
      <c r="N1145" s="15">
        <v>8</v>
      </c>
      <c r="O1145" s="15">
        <v>1999</v>
      </c>
      <c r="P1145" s="15" t="s">
        <v>61</v>
      </c>
      <c r="Q1145" s="15" t="s">
        <v>2357</v>
      </c>
      <c r="R1145" s="15">
        <v>252</v>
      </c>
      <c r="S1145" s="15">
        <v>252</v>
      </c>
      <c r="T1145" s="14" t="s">
        <v>2341</v>
      </c>
      <c r="U1145" s="10"/>
    </row>
    <row r="1146" ht="187" customHeight="1" spans="1:21">
      <c r="A1146" s="14">
        <v>65</v>
      </c>
      <c r="B1146" s="15" t="s">
        <v>2358</v>
      </c>
      <c r="C1146" s="15" t="s">
        <v>2358</v>
      </c>
      <c r="D1146" s="65" t="s">
        <v>2334</v>
      </c>
      <c r="E1146" s="15" t="s">
        <v>2359</v>
      </c>
      <c r="F1146" s="15">
        <v>250</v>
      </c>
      <c r="G1146" s="14">
        <v>0</v>
      </c>
      <c r="H1146" s="15">
        <v>250</v>
      </c>
      <c r="I1146" s="15">
        <v>16</v>
      </c>
      <c r="J1146" s="15">
        <v>16</v>
      </c>
      <c r="K1146" s="181">
        <v>1.62</v>
      </c>
      <c r="L1146" s="181">
        <v>1.62</v>
      </c>
      <c r="M1146" s="15">
        <v>27</v>
      </c>
      <c r="N1146" s="15">
        <v>27</v>
      </c>
      <c r="O1146" s="15">
        <v>1985</v>
      </c>
      <c r="P1146" s="15" t="s">
        <v>2339</v>
      </c>
      <c r="Q1146" s="15" t="s">
        <v>2350</v>
      </c>
      <c r="R1146" s="15">
        <v>1700</v>
      </c>
      <c r="S1146" s="15">
        <v>1700</v>
      </c>
      <c r="T1146" s="14" t="s">
        <v>2341</v>
      </c>
      <c r="U1146" s="10"/>
    </row>
    <row r="1147" ht="148" customHeight="1" spans="1:21">
      <c r="A1147" s="14">
        <v>66</v>
      </c>
      <c r="B1147" s="15" t="s">
        <v>2360</v>
      </c>
      <c r="C1147" s="15" t="s">
        <v>2360</v>
      </c>
      <c r="D1147" s="65" t="s">
        <v>2334</v>
      </c>
      <c r="E1147" s="15" t="s">
        <v>2346</v>
      </c>
      <c r="F1147" s="15">
        <v>90</v>
      </c>
      <c r="G1147" s="14">
        <v>0</v>
      </c>
      <c r="H1147" s="15">
        <v>90</v>
      </c>
      <c r="I1147" s="15">
        <v>3</v>
      </c>
      <c r="J1147" s="15">
        <v>3</v>
      </c>
      <c r="K1147" s="181">
        <v>1.5</v>
      </c>
      <c r="L1147" s="181">
        <v>1.5</v>
      </c>
      <c r="M1147" s="15">
        <v>9</v>
      </c>
      <c r="N1147" s="15">
        <v>0</v>
      </c>
      <c r="O1147" s="15">
        <v>2000</v>
      </c>
      <c r="P1147" s="15" t="s">
        <v>61</v>
      </c>
      <c r="Q1147" s="15" t="s">
        <v>2361</v>
      </c>
      <c r="R1147" s="15">
        <v>180</v>
      </c>
      <c r="S1147" s="15">
        <v>180</v>
      </c>
      <c r="T1147" s="14" t="s">
        <v>2341</v>
      </c>
      <c r="U1147" s="10"/>
    </row>
    <row r="1148" ht="148" customHeight="1" spans="1:21">
      <c r="A1148" s="14">
        <v>67</v>
      </c>
      <c r="B1148" s="65" t="s">
        <v>2362</v>
      </c>
      <c r="C1148" s="65" t="s">
        <v>2362</v>
      </c>
      <c r="D1148" s="65" t="s">
        <v>2334</v>
      </c>
      <c r="E1148" s="15" t="s">
        <v>2363</v>
      </c>
      <c r="F1148" s="65">
        <v>36</v>
      </c>
      <c r="G1148" s="14">
        <v>0</v>
      </c>
      <c r="H1148" s="65">
        <v>36</v>
      </c>
      <c r="I1148" s="65">
        <v>6</v>
      </c>
      <c r="J1148" s="65">
        <v>6</v>
      </c>
      <c r="K1148" s="65">
        <v>2</v>
      </c>
      <c r="L1148" s="65">
        <v>2</v>
      </c>
      <c r="M1148" s="15">
        <v>55</v>
      </c>
      <c r="N1148" s="15">
        <v>55</v>
      </c>
      <c r="O1148" s="182">
        <v>1997</v>
      </c>
      <c r="P1148" s="15" t="s">
        <v>61</v>
      </c>
      <c r="Q1148" s="15" t="s">
        <v>2361</v>
      </c>
      <c r="R1148" s="27">
        <v>200</v>
      </c>
      <c r="S1148" s="27">
        <v>200</v>
      </c>
      <c r="T1148" s="14" t="s">
        <v>2341</v>
      </c>
      <c r="U1148" s="10"/>
    </row>
    <row r="1149" ht="172" customHeight="1" spans="1:21">
      <c r="A1149" s="14">
        <v>68</v>
      </c>
      <c r="B1149" s="179" t="s">
        <v>2364</v>
      </c>
      <c r="C1149" s="180" t="s">
        <v>2364</v>
      </c>
      <c r="D1149" s="65" t="s">
        <v>2334</v>
      </c>
      <c r="E1149" s="179" t="s">
        <v>2365</v>
      </c>
      <c r="F1149" s="179">
        <v>1086</v>
      </c>
      <c r="G1149" s="14">
        <v>0</v>
      </c>
      <c r="H1149" s="179">
        <v>1086</v>
      </c>
      <c r="I1149" s="179">
        <v>21</v>
      </c>
      <c r="J1149" s="179">
        <v>21</v>
      </c>
      <c r="K1149" s="179">
        <v>9</v>
      </c>
      <c r="L1149" s="179">
        <v>9</v>
      </c>
      <c r="M1149" s="179">
        <v>89</v>
      </c>
      <c r="N1149" s="179">
        <v>89</v>
      </c>
      <c r="O1149" s="179">
        <v>2000</v>
      </c>
      <c r="P1149" s="179" t="s">
        <v>2287</v>
      </c>
      <c r="Q1149" s="179" t="s">
        <v>2366</v>
      </c>
      <c r="R1149" s="179">
        <v>600</v>
      </c>
      <c r="S1149" s="179">
        <v>600</v>
      </c>
      <c r="T1149" s="14" t="s">
        <v>2341</v>
      </c>
      <c r="U1149" s="10"/>
    </row>
    <row r="1150" ht="91" customHeight="1" spans="1:21">
      <c r="A1150" s="14">
        <v>69</v>
      </c>
      <c r="B1150" s="14" t="s">
        <v>2367</v>
      </c>
      <c r="C1150" s="69" t="s">
        <v>2368</v>
      </c>
      <c r="D1150" s="17" t="s">
        <v>2369</v>
      </c>
      <c r="E1150" s="17" t="s">
        <v>2370</v>
      </c>
      <c r="F1150" s="14">
        <v>65</v>
      </c>
      <c r="G1150" s="14">
        <v>0</v>
      </c>
      <c r="H1150" s="69">
        <v>133</v>
      </c>
      <c r="I1150" s="14">
        <v>3</v>
      </c>
      <c r="J1150" s="69">
        <v>5</v>
      </c>
      <c r="K1150" s="14">
        <v>0.62</v>
      </c>
      <c r="L1150" s="69">
        <v>1.2</v>
      </c>
      <c r="M1150" s="14">
        <v>6</v>
      </c>
      <c r="N1150" s="14">
        <v>6</v>
      </c>
      <c r="O1150" s="17">
        <v>1997</v>
      </c>
      <c r="P1150" s="17" t="s">
        <v>61</v>
      </c>
      <c r="Q1150" s="14" t="s">
        <v>2371</v>
      </c>
      <c r="R1150" s="14">
        <v>150</v>
      </c>
      <c r="S1150" s="11">
        <v>1000</v>
      </c>
      <c r="T1150" s="14" t="s">
        <v>865</v>
      </c>
      <c r="U1150" s="10"/>
    </row>
    <row r="1151" ht="91" customHeight="1" spans="1:21">
      <c r="A1151" s="14">
        <v>70</v>
      </c>
      <c r="B1151" s="14" t="s">
        <v>2372</v>
      </c>
      <c r="C1151" s="111"/>
      <c r="D1151" s="17" t="s">
        <v>2369</v>
      </c>
      <c r="E1151" s="17" t="s">
        <v>2373</v>
      </c>
      <c r="F1151" s="14">
        <v>60</v>
      </c>
      <c r="G1151" s="14">
        <v>0</v>
      </c>
      <c r="H1151" s="111"/>
      <c r="I1151" s="14">
        <v>1</v>
      </c>
      <c r="J1151" s="111"/>
      <c r="K1151" s="14">
        <v>0.48</v>
      </c>
      <c r="L1151" s="111"/>
      <c r="M1151" s="14">
        <v>6</v>
      </c>
      <c r="N1151" s="14">
        <v>6</v>
      </c>
      <c r="O1151" s="17">
        <v>1998</v>
      </c>
      <c r="P1151" s="17" t="s">
        <v>61</v>
      </c>
      <c r="Q1151" s="14" t="s">
        <v>2371</v>
      </c>
      <c r="R1151" s="14">
        <v>330</v>
      </c>
      <c r="S1151" s="183"/>
      <c r="T1151" s="14" t="s">
        <v>390</v>
      </c>
      <c r="U1151" s="10"/>
    </row>
    <row r="1152" ht="91" customHeight="1" spans="1:21">
      <c r="A1152" s="14">
        <v>71</v>
      </c>
      <c r="B1152" s="14" t="s">
        <v>2374</v>
      </c>
      <c r="C1152" s="70"/>
      <c r="D1152" s="17" t="s">
        <v>2369</v>
      </c>
      <c r="E1152" s="17" t="s">
        <v>2373</v>
      </c>
      <c r="F1152" s="14">
        <v>8</v>
      </c>
      <c r="G1152" s="14">
        <v>0</v>
      </c>
      <c r="H1152" s="70"/>
      <c r="I1152" s="14">
        <v>1</v>
      </c>
      <c r="J1152" s="70"/>
      <c r="K1152" s="14">
        <v>0.1</v>
      </c>
      <c r="L1152" s="70"/>
      <c r="M1152" s="14">
        <v>1</v>
      </c>
      <c r="N1152" s="14">
        <v>1</v>
      </c>
      <c r="O1152" s="17">
        <v>1996</v>
      </c>
      <c r="P1152" s="17" t="s">
        <v>2375</v>
      </c>
      <c r="Q1152" s="14" t="s">
        <v>2371</v>
      </c>
      <c r="R1152" s="14">
        <v>520</v>
      </c>
      <c r="S1152" s="12"/>
      <c r="T1152" s="17" t="s">
        <v>390</v>
      </c>
      <c r="U1152" s="10"/>
    </row>
    <row r="1153" ht="112" customHeight="1" spans="1:21">
      <c r="A1153" s="14">
        <v>72</v>
      </c>
      <c r="B1153" s="14" t="s">
        <v>2376</v>
      </c>
      <c r="C1153" s="69" t="s">
        <v>2377</v>
      </c>
      <c r="D1153" s="17" t="s">
        <v>2369</v>
      </c>
      <c r="E1153" s="17" t="s">
        <v>2378</v>
      </c>
      <c r="F1153" s="14">
        <v>108</v>
      </c>
      <c r="G1153" s="14">
        <v>0</v>
      </c>
      <c r="H1153" s="14">
        <v>108</v>
      </c>
      <c r="I1153" s="14">
        <v>4</v>
      </c>
      <c r="J1153" s="14">
        <v>4</v>
      </c>
      <c r="K1153" s="14">
        <v>0.9</v>
      </c>
      <c r="L1153" s="14">
        <v>0.9</v>
      </c>
      <c r="M1153" s="14">
        <v>12</v>
      </c>
      <c r="N1153" s="14">
        <v>12</v>
      </c>
      <c r="O1153" s="17">
        <v>1995</v>
      </c>
      <c r="P1153" s="17" t="s">
        <v>61</v>
      </c>
      <c r="Q1153" s="14" t="s">
        <v>2379</v>
      </c>
      <c r="R1153" s="14">
        <v>800</v>
      </c>
      <c r="S1153" s="14">
        <v>800</v>
      </c>
      <c r="T1153" s="17" t="s">
        <v>390</v>
      </c>
      <c r="U1153" s="10"/>
    </row>
    <row r="1154" ht="109" customHeight="1" spans="1:21">
      <c r="A1154" s="14">
        <v>73</v>
      </c>
      <c r="B1154" s="14" t="s">
        <v>2380</v>
      </c>
      <c r="C1154" s="69" t="s">
        <v>2381</v>
      </c>
      <c r="D1154" s="17" t="s">
        <v>2369</v>
      </c>
      <c r="E1154" s="17" t="s">
        <v>2378</v>
      </c>
      <c r="F1154" s="14">
        <v>2106</v>
      </c>
      <c r="G1154" s="14">
        <v>0</v>
      </c>
      <c r="H1154" s="14">
        <v>2106</v>
      </c>
      <c r="I1154" s="14">
        <v>35</v>
      </c>
      <c r="J1154" s="14">
        <v>35</v>
      </c>
      <c r="K1154" s="14">
        <v>21</v>
      </c>
      <c r="L1154" s="14">
        <v>21</v>
      </c>
      <c r="M1154" s="14">
        <v>105</v>
      </c>
      <c r="N1154" s="14">
        <v>90</v>
      </c>
      <c r="O1154" s="17">
        <v>2005</v>
      </c>
      <c r="P1154" s="17" t="s">
        <v>2287</v>
      </c>
      <c r="Q1154" s="14" t="s">
        <v>2382</v>
      </c>
      <c r="R1154" s="14">
        <v>1400</v>
      </c>
      <c r="S1154" s="14">
        <v>1400</v>
      </c>
      <c r="T1154" s="17" t="s">
        <v>390</v>
      </c>
      <c r="U1154" s="10"/>
    </row>
    <row r="1155" ht="90" customHeight="1" spans="1:21">
      <c r="A1155" s="14">
        <v>74</v>
      </c>
      <c r="B1155" s="14" t="s">
        <v>2383</v>
      </c>
      <c r="C1155" s="69" t="s">
        <v>2384</v>
      </c>
      <c r="D1155" s="17" t="s">
        <v>2385</v>
      </c>
      <c r="E1155" s="179" t="s">
        <v>2386</v>
      </c>
      <c r="F1155" s="14">
        <v>60</v>
      </c>
      <c r="G1155" s="14">
        <v>0</v>
      </c>
      <c r="H1155" s="69">
        <v>383</v>
      </c>
      <c r="I1155" s="14">
        <v>3</v>
      </c>
      <c r="J1155" s="69">
        <v>9</v>
      </c>
      <c r="K1155" s="14">
        <v>0.48</v>
      </c>
      <c r="L1155" s="69">
        <v>3.55</v>
      </c>
      <c r="M1155" s="14">
        <v>6</v>
      </c>
      <c r="N1155" s="14">
        <v>6</v>
      </c>
      <c r="O1155" s="17" t="s">
        <v>163</v>
      </c>
      <c r="P1155" s="17" t="s">
        <v>2387</v>
      </c>
      <c r="Q1155" s="14" t="s">
        <v>2388</v>
      </c>
      <c r="R1155" s="14">
        <v>150</v>
      </c>
      <c r="S1155" s="11">
        <v>1105</v>
      </c>
      <c r="T1155" s="17" t="s">
        <v>390</v>
      </c>
      <c r="U1155" s="10"/>
    </row>
    <row r="1156" ht="91" customHeight="1" spans="1:21">
      <c r="A1156" s="14">
        <v>75</v>
      </c>
      <c r="B1156" s="14" t="s">
        <v>2389</v>
      </c>
      <c r="C1156" s="111"/>
      <c r="D1156" s="17" t="s">
        <v>2385</v>
      </c>
      <c r="E1156" s="179" t="s">
        <v>2386</v>
      </c>
      <c r="F1156" s="14">
        <v>150</v>
      </c>
      <c r="G1156" s="14">
        <v>0</v>
      </c>
      <c r="H1156" s="111"/>
      <c r="I1156" s="14">
        <v>1</v>
      </c>
      <c r="J1156" s="111"/>
      <c r="K1156" s="14">
        <v>1.24</v>
      </c>
      <c r="L1156" s="111"/>
      <c r="M1156" s="14">
        <v>4</v>
      </c>
      <c r="N1156" s="14">
        <v>4</v>
      </c>
      <c r="O1156" s="17" t="s">
        <v>483</v>
      </c>
      <c r="P1156" s="17" t="s">
        <v>2387</v>
      </c>
      <c r="Q1156" s="14" t="s">
        <v>2388</v>
      </c>
      <c r="R1156" s="65">
        <v>380</v>
      </c>
      <c r="S1156" s="183"/>
      <c r="T1156" s="14" t="s">
        <v>2390</v>
      </c>
      <c r="U1156" s="10"/>
    </row>
    <row r="1157" ht="91" customHeight="1" spans="1:21">
      <c r="A1157" s="14">
        <v>76</v>
      </c>
      <c r="B1157" s="14" t="s">
        <v>2391</v>
      </c>
      <c r="C1157" s="111"/>
      <c r="D1157" s="17" t="s">
        <v>2385</v>
      </c>
      <c r="E1157" s="179" t="s">
        <v>2392</v>
      </c>
      <c r="F1157" s="14">
        <v>36</v>
      </c>
      <c r="G1157" s="14">
        <v>0</v>
      </c>
      <c r="H1157" s="111"/>
      <c r="I1157" s="14">
        <v>1</v>
      </c>
      <c r="J1157" s="111"/>
      <c r="K1157" s="14">
        <v>0.43</v>
      </c>
      <c r="L1157" s="111"/>
      <c r="M1157" s="14">
        <v>3</v>
      </c>
      <c r="N1157" s="14">
        <v>3</v>
      </c>
      <c r="O1157" s="17">
        <v>2004</v>
      </c>
      <c r="P1157" s="17" t="s">
        <v>2387</v>
      </c>
      <c r="Q1157" s="14" t="s">
        <v>2388</v>
      </c>
      <c r="R1157" s="14">
        <v>135</v>
      </c>
      <c r="S1157" s="183"/>
      <c r="T1157" s="14" t="s">
        <v>2390</v>
      </c>
      <c r="U1157" s="10"/>
    </row>
    <row r="1158" ht="91" customHeight="1" spans="1:21">
      <c r="A1158" s="14">
        <v>77</v>
      </c>
      <c r="B1158" s="14" t="s">
        <v>2393</v>
      </c>
      <c r="C1158" s="111"/>
      <c r="D1158" s="17" t="s">
        <v>2385</v>
      </c>
      <c r="E1158" s="179" t="s">
        <v>2392</v>
      </c>
      <c r="F1158" s="14">
        <v>70</v>
      </c>
      <c r="G1158" s="14">
        <v>0</v>
      </c>
      <c r="H1158" s="111"/>
      <c r="I1158" s="14">
        <v>1</v>
      </c>
      <c r="J1158" s="111"/>
      <c r="K1158" s="14">
        <v>0.8</v>
      </c>
      <c r="L1158" s="111"/>
      <c r="M1158" s="14">
        <v>7</v>
      </c>
      <c r="N1158" s="14">
        <v>7</v>
      </c>
      <c r="O1158" s="17">
        <v>1999</v>
      </c>
      <c r="P1158" s="17" t="s">
        <v>61</v>
      </c>
      <c r="Q1158" s="14" t="s">
        <v>2388</v>
      </c>
      <c r="R1158" s="14">
        <v>250</v>
      </c>
      <c r="S1158" s="183"/>
      <c r="T1158" s="14" t="s">
        <v>2390</v>
      </c>
      <c r="U1158" s="10"/>
    </row>
    <row r="1159" ht="91" customHeight="1" spans="1:21">
      <c r="A1159" s="14">
        <v>78</v>
      </c>
      <c r="B1159" s="14" t="s">
        <v>2394</v>
      </c>
      <c r="C1159" s="111"/>
      <c r="D1159" s="17" t="s">
        <v>2385</v>
      </c>
      <c r="E1159" s="179" t="s">
        <v>2392</v>
      </c>
      <c r="F1159" s="14">
        <v>10</v>
      </c>
      <c r="G1159" s="14">
        <v>0</v>
      </c>
      <c r="H1159" s="111"/>
      <c r="I1159" s="14">
        <v>1</v>
      </c>
      <c r="J1159" s="111"/>
      <c r="K1159" s="14">
        <v>0.08</v>
      </c>
      <c r="L1159" s="111"/>
      <c r="M1159" s="14">
        <v>3</v>
      </c>
      <c r="N1159" s="14">
        <v>3</v>
      </c>
      <c r="O1159" s="17">
        <v>2004</v>
      </c>
      <c r="P1159" s="17" t="s">
        <v>2395</v>
      </c>
      <c r="Q1159" s="14" t="s">
        <v>2388</v>
      </c>
      <c r="R1159" s="14">
        <v>25</v>
      </c>
      <c r="S1159" s="183"/>
      <c r="T1159" s="14" t="s">
        <v>2390</v>
      </c>
      <c r="U1159" s="10"/>
    </row>
    <row r="1160" ht="91" customHeight="1" spans="1:21">
      <c r="A1160" s="14">
        <v>79</v>
      </c>
      <c r="B1160" s="14" t="s">
        <v>2396</v>
      </c>
      <c r="C1160" s="111"/>
      <c r="D1160" s="17" t="s">
        <v>2385</v>
      </c>
      <c r="E1160" s="179" t="s">
        <v>2392</v>
      </c>
      <c r="F1160" s="14">
        <v>30</v>
      </c>
      <c r="G1160" s="14">
        <v>0</v>
      </c>
      <c r="H1160" s="111"/>
      <c r="I1160" s="14">
        <v>1</v>
      </c>
      <c r="J1160" s="111"/>
      <c r="K1160" s="14">
        <v>0.4</v>
      </c>
      <c r="L1160" s="111"/>
      <c r="M1160" s="14">
        <v>3</v>
      </c>
      <c r="N1160" s="14">
        <v>3</v>
      </c>
      <c r="O1160" s="17">
        <v>2000</v>
      </c>
      <c r="P1160" s="17" t="s">
        <v>2387</v>
      </c>
      <c r="Q1160" s="14" t="s">
        <v>2388</v>
      </c>
      <c r="R1160" s="14">
        <v>125</v>
      </c>
      <c r="S1160" s="183"/>
      <c r="T1160" s="14" t="s">
        <v>2390</v>
      </c>
      <c r="U1160" s="10"/>
    </row>
    <row r="1161" ht="91" customHeight="1" spans="1:21">
      <c r="A1161" s="14">
        <v>80</v>
      </c>
      <c r="B1161" s="14" t="s">
        <v>2397</v>
      </c>
      <c r="C1161" s="70"/>
      <c r="D1161" s="17" t="s">
        <v>2385</v>
      </c>
      <c r="E1161" s="179" t="s">
        <v>2398</v>
      </c>
      <c r="F1161" s="14">
        <v>27</v>
      </c>
      <c r="G1161" s="14">
        <v>0</v>
      </c>
      <c r="H1161" s="70"/>
      <c r="I1161" s="14">
        <v>1</v>
      </c>
      <c r="J1161" s="70"/>
      <c r="K1161" s="14">
        <v>0.12</v>
      </c>
      <c r="L1161" s="70"/>
      <c r="M1161" s="14">
        <v>6</v>
      </c>
      <c r="N1161" s="14">
        <v>6</v>
      </c>
      <c r="O1161" s="17">
        <v>1990</v>
      </c>
      <c r="P1161" s="17" t="s">
        <v>2387</v>
      </c>
      <c r="Q1161" s="14" t="s">
        <v>2388</v>
      </c>
      <c r="R1161" s="14">
        <v>40</v>
      </c>
      <c r="S1161" s="12"/>
      <c r="T1161" s="14" t="s">
        <v>2390</v>
      </c>
      <c r="U1161" s="10"/>
    </row>
    <row r="1162" ht="91" customHeight="1" spans="1:21">
      <c r="A1162" s="14">
        <v>81</v>
      </c>
      <c r="B1162" s="185" t="s">
        <v>2399</v>
      </c>
      <c r="C1162" s="69" t="s">
        <v>2400</v>
      </c>
      <c r="D1162" s="17" t="s">
        <v>2385</v>
      </c>
      <c r="E1162" s="179" t="s">
        <v>2401</v>
      </c>
      <c r="F1162" s="186">
        <v>210</v>
      </c>
      <c r="G1162" s="14">
        <v>0</v>
      </c>
      <c r="H1162" s="69">
        <v>1250</v>
      </c>
      <c r="I1162" s="186">
        <v>4</v>
      </c>
      <c r="J1162" s="69">
        <v>42</v>
      </c>
      <c r="K1162" s="14">
        <v>2.1</v>
      </c>
      <c r="L1162" s="69">
        <v>12.33</v>
      </c>
      <c r="M1162" s="186">
        <v>12</v>
      </c>
      <c r="N1162" s="186">
        <v>12</v>
      </c>
      <c r="O1162" s="186">
        <v>1999</v>
      </c>
      <c r="P1162" s="186" t="s">
        <v>61</v>
      </c>
      <c r="Q1162" s="15" t="s">
        <v>2388</v>
      </c>
      <c r="R1162" s="14">
        <v>650</v>
      </c>
      <c r="S1162" s="11">
        <v>3975</v>
      </c>
      <c r="T1162" s="14" t="s">
        <v>2390</v>
      </c>
      <c r="U1162" s="10"/>
    </row>
    <row r="1163" ht="91" customHeight="1" spans="1:21">
      <c r="A1163" s="14">
        <v>82</v>
      </c>
      <c r="B1163" s="185" t="s">
        <v>2402</v>
      </c>
      <c r="C1163" s="111"/>
      <c r="D1163" s="17" t="s">
        <v>2385</v>
      </c>
      <c r="E1163" s="179" t="s">
        <v>2401</v>
      </c>
      <c r="F1163" s="186">
        <v>52</v>
      </c>
      <c r="G1163" s="14">
        <v>0</v>
      </c>
      <c r="H1163" s="111"/>
      <c r="I1163" s="186">
        <v>3</v>
      </c>
      <c r="J1163" s="111"/>
      <c r="K1163" s="14">
        <v>0.6</v>
      </c>
      <c r="L1163" s="111"/>
      <c r="M1163" s="186">
        <v>8</v>
      </c>
      <c r="N1163" s="186">
        <v>8</v>
      </c>
      <c r="O1163" s="186">
        <v>1994</v>
      </c>
      <c r="P1163" s="186" t="s">
        <v>756</v>
      </c>
      <c r="Q1163" s="15" t="s">
        <v>2388</v>
      </c>
      <c r="R1163" s="14">
        <v>180</v>
      </c>
      <c r="S1163" s="183"/>
      <c r="T1163" s="17" t="s">
        <v>2390</v>
      </c>
      <c r="U1163" s="10"/>
    </row>
    <row r="1164" ht="91" customHeight="1" spans="1:21">
      <c r="A1164" s="14">
        <v>83</v>
      </c>
      <c r="B1164" s="14" t="s">
        <v>2403</v>
      </c>
      <c r="C1164" s="111"/>
      <c r="D1164" s="14" t="s">
        <v>2385</v>
      </c>
      <c r="E1164" s="179" t="s">
        <v>2404</v>
      </c>
      <c r="F1164" s="14">
        <v>20</v>
      </c>
      <c r="G1164" s="14">
        <v>0</v>
      </c>
      <c r="H1164" s="111"/>
      <c r="I1164" s="187">
        <v>1</v>
      </c>
      <c r="J1164" s="111"/>
      <c r="K1164" s="14">
        <v>0.27</v>
      </c>
      <c r="L1164" s="111"/>
      <c r="M1164" s="14">
        <v>2</v>
      </c>
      <c r="N1164" s="14">
        <v>2</v>
      </c>
      <c r="O1164" s="14" t="s">
        <v>913</v>
      </c>
      <c r="P1164" s="14" t="s">
        <v>756</v>
      </c>
      <c r="Q1164" s="15" t="s">
        <v>2388</v>
      </c>
      <c r="R1164" s="14">
        <v>85</v>
      </c>
      <c r="S1164" s="183"/>
      <c r="T1164" s="17" t="s">
        <v>2390</v>
      </c>
      <c r="U1164" s="10"/>
    </row>
    <row r="1165" ht="91" customHeight="1" spans="1:21">
      <c r="A1165" s="14">
        <v>84</v>
      </c>
      <c r="B1165" s="65" t="s">
        <v>2405</v>
      </c>
      <c r="C1165" s="111"/>
      <c r="D1165" s="14" t="s">
        <v>2385</v>
      </c>
      <c r="E1165" s="179" t="s">
        <v>2404</v>
      </c>
      <c r="F1165" s="14">
        <v>112</v>
      </c>
      <c r="G1165" s="14">
        <v>0</v>
      </c>
      <c r="H1165" s="111"/>
      <c r="I1165" s="187">
        <v>8</v>
      </c>
      <c r="J1165" s="111"/>
      <c r="K1165" s="14">
        <v>1.03</v>
      </c>
      <c r="L1165" s="111"/>
      <c r="M1165" s="14">
        <v>12</v>
      </c>
      <c r="N1165" s="14">
        <v>12</v>
      </c>
      <c r="O1165" s="14" t="s">
        <v>913</v>
      </c>
      <c r="P1165" s="14" t="s">
        <v>756</v>
      </c>
      <c r="Q1165" s="15" t="s">
        <v>2388</v>
      </c>
      <c r="R1165" s="14">
        <v>500</v>
      </c>
      <c r="S1165" s="183"/>
      <c r="T1165" s="17" t="s">
        <v>2390</v>
      </c>
      <c r="U1165" s="10"/>
    </row>
    <row r="1166" ht="91" customHeight="1" spans="1:21">
      <c r="A1166" s="14">
        <v>85</v>
      </c>
      <c r="B1166" s="14" t="s">
        <v>2406</v>
      </c>
      <c r="C1166" s="111"/>
      <c r="D1166" s="14" t="s">
        <v>2385</v>
      </c>
      <c r="E1166" s="179" t="s">
        <v>2407</v>
      </c>
      <c r="F1166" s="14">
        <v>252</v>
      </c>
      <c r="G1166" s="14">
        <v>0</v>
      </c>
      <c r="H1166" s="111"/>
      <c r="I1166" s="14">
        <v>5</v>
      </c>
      <c r="J1166" s="111"/>
      <c r="K1166" s="14">
        <v>2.52</v>
      </c>
      <c r="L1166" s="111"/>
      <c r="M1166" s="14">
        <v>21</v>
      </c>
      <c r="N1166" s="14">
        <v>21</v>
      </c>
      <c r="O1166" s="17">
        <v>1998</v>
      </c>
      <c r="P1166" s="17" t="s">
        <v>756</v>
      </c>
      <c r="Q1166" s="15" t="s">
        <v>2388</v>
      </c>
      <c r="R1166" s="14">
        <v>750</v>
      </c>
      <c r="S1166" s="183"/>
      <c r="T1166" s="17" t="s">
        <v>2390</v>
      </c>
      <c r="U1166" s="10"/>
    </row>
    <row r="1167" ht="91" customHeight="1" spans="1:21">
      <c r="A1167" s="14">
        <v>86</v>
      </c>
      <c r="B1167" s="37" t="s">
        <v>1051</v>
      </c>
      <c r="C1167" s="111"/>
      <c r="D1167" s="14" t="s">
        <v>2385</v>
      </c>
      <c r="E1167" s="179" t="s">
        <v>2408</v>
      </c>
      <c r="F1167" s="14">
        <v>102</v>
      </c>
      <c r="G1167" s="14">
        <v>0</v>
      </c>
      <c r="H1167" s="111"/>
      <c r="I1167" s="14">
        <v>6</v>
      </c>
      <c r="J1167" s="111"/>
      <c r="K1167" s="14">
        <v>0.82</v>
      </c>
      <c r="L1167" s="111"/>
      <c r="M1167" s="14">
        <v>11</v>
      </c>
      <c r="N1167" s="14">
        <v>11</v>
      </c>
      <c r="O1167" s="17">
        <v>1995</v>
      </c>
      <c r="P1167" s="14" t="s">
        <v>756</v>
      </c>
      <c r="Q1167" s="15" t="s">
        <v>2388</v>
      </c>
      <c r="R1167" s="14">
        <v>260</v>
      </c>
      <c r="S1167" s="183"/>
      <c r="T1167" s="17" t="s">
        <v>2390</v>
      </c>
      <c r="U1167" s="10"/>
    </row>
    <row r="1168" ht="91" customHeight="1" spans="1:21">
      <c r="A1168" s="14">
        <v>87</v>
      </c>
      <c r="B1168" s="37" t="s">
        <v>2409</v>
      </c>
      <c r="C1168" s="111"/>
      <c r="D1168" s="14" t="s">
        <v>2385</v>
      </c>
      <c r="E1168" s="179" t="s">
        <v>2408</v>
      </c>
      <c r="F1168" s="14">
        <v>15</v>
      </c>
      <c r="G1168" s="14">
        <v>0</v>
      </c>
      <c r="H1168" s="111"/>
      <c r="I1168" s="14">
        <v>1</v>
      </c>
      <c r="J1168" s="111"/>
      <c r="K1168" s="14">
        <v>0.15</v>
      </c>
      <c r="L1168" s="111"/>
      <c r="M1168" s="14">
        <v>2</v>
      </c>
      <c r="N1168" s="14">
        <v>2</v>
      </c>
      <c r="O1168" s="17">
        <v>2000</v>
      </c>
      <c r="P1168" s="14" t="s">
        <v>756</v>
      </c>
      <c r="Q1168" s="15" t="s">
        <v>2388</v>
      </c>
      <c r="R1168" s="14">
        <v>50</v>
      </c>
      <c r="S1168" s="183"/>
      <c r="T1168" s="17" t="s">
        <v>2390</v>
      </c>
      <c r="U1168" s="10"/>
    </row>
    <row r="1169" ht="91" customHeight="1" spans="1:21">
      <c r="A1169" s="14">
        <v>88</v>
      </c>
      <c r="B1169" s="14" t="s">
        <v>2410</v>
      </c>
      <c r="C1169" s="111"/>
      <c r="D1169" s="14" t="s">
        <v>2385</v>
      </c>
      <c r="E1169" s="179" t="s">
        <v>2411</v>
      </c>
      <c r="F1169" s="14">
        <v>325</v>
      </c>
      <c r="G1169" s="14">
        <v>0</v>
      </c>
      <c r="H1169" s="111"/>
      <c r="I1169" s="14">
        <v>8</v>
      </c>
      <c r="J1169" s="111"/>
      <c r="K1169" s="14">
        <v>3.19</v>
      </c>
      <c r="L1169" s="111"/>
      <c r="M1169" s="14">
        <f>3+3+3+5+5+3+3+5</f>
        <v>30</v>
      </c>
      <c r="N1169" s="14">
        <v>30</v>
      </c>
      <c r="O1169" s="17">
        <v>2000</v>
      </c>
      <c r="P1169" s="17" t="s">
        <v>61</v>
      </c>
      <c r="Q1169" s="15" t="s">
        <v>2388</v>
      </c>
      <c r="R1169" s="14">
        <v>1000</v>
      </c>
      <c r="S1169" s="183"/>
      <c r="T1169" s="17" t="s">
        <v>2390</v>
      </c>
      <c r="U1169" s="10"/>
    </row>
    <row r="1170" ht="91" customHeight="1" spans="1:21">
      <c r="A1170" s="14">
        <v>89</v>
      </c>
      <c r="B1170" s="65" t="s">
        <v>2412</v>
      </c>
      <c r="C1170" s="70"/>
      <c r="D1170" s="17" t="s">
        <v>2385</v>
      </c>
      <c r="E1170" s="179" t="s">
        <v>2413</v>
      </c>
      <c r="F1170" s="187">
        <v>162</v>
      </c>
      <c r="G1170" s="14">
        <v>0</v>
      </c>
      <c r="H1170" s="70"/>
      <c r="I1170" s="187">
        <v>6</v>
      </c>
      <c r="J1170" s="70"/>
      <c r="K1170" s="187">
        <v>1.65</v>
      </c>
      <c r="L1170" s="70"/>
      <c r="M1170" s="187">
        <v>14</v>
      </c>
      <c r="N1170" s="187">
        <v>14</v>
      </c>
      <c r="O1170" s="187">
        <v>2000</v>
      </c>
      <c r="P1170" s="14" t="s">
        <v>61</v>
      </c>
      <c r="Q1170" s="15" t="s">
        <v>2388</v>
      </c>
      <c r="R1170" s="14">
        <v>500</v>
      </c>
      <c r="S1170" s="12"/>
      <c r="T1170" s="17" t="s">
        <v>2390</v>
      </c>
      <c r="U1170" s="10"/>
    </row>
    <row r="1171" ht="70" customHeight="1" spans="1:21">
      <c r="A1171" s="14">
        <v>90</v>
      </c>
      <c r="B1171" s="14" t="s">
        <v>2414</v>
      </c>
      <c r="C1171" s="69" t="s">
        <v>2415</v>
      </c>
      <c r="D1171" s="14" t="s">
        <v>2416</v>
      </c>
      <c r="E1171" s="14" t="s">
        <v>2417</v>
      </c>
      <c r="F1171" s="14">
        <v>155</v>
      </c>
      <c r="G1171" s="14">
        <v>0</v>
      </c>
      <c r="H1171" s="69">
        <v>335</v>
      </c>
      <c r="I1171" s="14">
        <v>20</v>
      </c>
      <c r="J1171" s="69">
        <v>48</v>
      </c>
      <c r="K1171" s="14">
        <v>2.33</v>
      </c>
      <c r="L1171" s="69">
        <v>5.03</v>
      </c>
      <c r="M1171" s="14">
        <v>20</v>
      </c>
      <c r="N1171" s="14">
        <v>20</v>
      </c>
      <c r="O1171" s="14">
        <v>1990</v>
      </c>
      <c r="P1171" s="14" t="s">
        <v>2418</v>
      </c>
      <c r="Q1171" s="14" t="s">
        <v>2419</v>
      </c>
      <c r="R1171" s="14">
        <v>653</v>
      </c>
      <c r="S1171" s="11">
        <v>1738</v>
      </c>
      <c r="T1171" s="17" t="s">
        <v>2390</v>
      </c>
      <c r="U1171" s="10"/>
    </row>
    <row r="1172" ht="70" customHeight="1" spans="1:21">
      <c r="A1172" s="14">
        <v>91</v>
      </c>
      <c r="B1172" s="14" t="s">
        <v>2420</v>
      </c>
      <c r="C1172" s="111"/>
      <c r="D1172" s="14" t="s">
        <v>2416</v>
      </c>
      <c r="E1172" s="14" t="s">
        <v>2417</v>
      </c>
      <c r="F1172" s="14">
        <v>80</v>
      </c>
      <c r="G1172" s="14">
        <v>0</v>
      </c>
      <c r="H1172" s="111"/>
      <c r="I1172" s="14">
        <v>8</v>
      </c>
      <c r="J1172" s="111"/>
      <c r="K1172" s="14">
        <v>1.2</v>
      </c>
      <c r="L1172" s="111"/>
      <c r="M1172" s="14">
        <v>8</v>
      </c>
      <c r="N1172" s="14">
        <v>8</v>
      </c>
      <c r="O1172" s="14">
        <v>1990</v>
      </c>
      <c r="P1172" s="14" t="s">
        <v>960</v>
      </c>
      <c r="Q1172" s="14" t="s">
        <v>2419</v>
      </c>
      <c r="R1172" s="14">
        <v>625</v>
      </c>
      <c r="S1172" s="183"/>
      <c r="T1172" s="14" t="s">
        <v>34</v>
      </c>
      <c r="U1172" s="10"/>
    </row>
    <row r="1173" ht="70" customHeight="1" spans="1:21">
      <c r="A1173" s="14">
        <v>92</v>
      </c>
      <c r="B1173" s="14" t="s">
        <v>2421</v>
      </c>
      <c r="C1173" s="70"/>
      <c r="D1173" s="14" t="s">
        <v>2416</v>
      </c>
      <c r="E1173" s="14" t="s">
        <v>2417</v>
      </c>
      <c r="F1173" s="14">
        <v>100</v>
      </c>
      <c r="G1173" s="14">
        <v>0</v>
      </c>
      <c r="H1173" s="70"/>
      <c r="I1173" s="14">
        <v>20</v>
      </c>
      <c r="J1173" s="70"/>
      <c r="K1173" s="14">
        <v>1.5</v>
      </c>
      <c r="L1173" s="70"/>
      <c r="M1173" s="14">
        <v>20</v>
      </c>
      <c r="N1173" s="14">
        <v>20</v>
      </c>
      <c r="O1173" s="14">
        <v>1990</v>
      </c>
      <c r="P1173" s="14" t="s">
        <v>960</v>
      </c>
      <c r="Q1173" s="14" t="s">
        <v>2419</v>
      </c>
      <c r="R1173" s="14">
        <v>460</v>
      </c>
      <c r="S1173" s="12"/>
      <c r="T1173" s="14" t="s">
        <v>34</v>
      </c>
      <c r="U1173" s="10"/>
    </row>
    <row r="1174" ht="70" customHeight="1" spans="1:21">
      <c r="A1174" s="14">
        <v>93</v>
      </c>
      <c r="B1174" s="14" t="s">
        <v>2422</v>
      </c>
      <c r="C1174" s="69" t="s">
        <v>2423</v>
      </c>
      <c r="D1174" s="17" t="s">
        <v>2416</v>
      </c>
      <c r="E1174" s="17" t="s">
        <v>2424</v>
      </c>
      <c r="F1174" s="14">
        <v>720</v>
      </c>
      <c r="G1174" s="14">
        <v>0</v>
      </c>
      <c r="H1174" s="69">
        <v>868</v>
      </c>
      <c r="I1174" s="14">
        <v>140</v>
      </c>
      <c r="J1174" s="69">
        <v>157</v>
      </c>
      <c r="K1174" s="14">
        <v>11.52</v>
      </c>
      <c r="L1174" s="69">
        <v>13.62</v>
      </c>
      <c r="M1174" s="14">
        <v>140</v>
      </c>
      <c r="N1174" s="14">
        <v>140</v>
      </c>
      <c r="O1174" s="17">
        <v>1990</v>
      </c>
      <c r="P1174" s="17" t="s">
        <v>960</v>
      </c>
      <c r="Q1174" s="14" t="s">
        <v>2419</v>
      </c>
      <c r="R1174" s="14">
        <v>1140</v>
      </c>
      <c r="S1174" s="11">
        <v>4970</v>
      </c>
      <c r="T1174" s="14" t="s">
        <v>34</v>
      </c>
      <c r="U1174" s="10"/>
    </row>
    <row r="1175" ht="70" customHeight="1" spans="1:21">
      <c r="A1175" s="14">
        <v>94</v>
      </c>
      <c r="B1175" s="14" t="s">
        <v>2425</v>
      </c>
      <c r="C1175" s="111"/>
      <c r="D1175" s="17" t="s">
        <v>2416</v>
      </c>
      <c r="E1175" s="17" t="s">
        <v>2424</v>
      </c>
      <c r="F1175" s="14">
        <v>148</v>
      </c>
      <c r="G1175" s="14">
        <v>0</v>
      </c>
      <c r="H1175" s="70"/>
      <c r="I1175" s="14">
        <v>17</v>
      </c>
      <c r="J1175" s="70"/>
      <c r="K1175" s="14">
        <v>2.1</v>
      </c>
      <c r="L1175" s="70"/>
      <c r="M1175" s="14">
        <v>17</v>
      </c>
      <c r="N1175" s="14">
        <v>17</v>
      </c>
      <c r="O1175" s="17">
        <v>2000</v>
      </c>
      <c r="P1175" s="17" t="s">
        <v>960</v>
      </c>
      <c r="Q1175" s="14" t="s">
        <v>2419</v>
      </c>
      <c r="R1175" s="14">
        <v>3830</v>
      </c>
      <c r="S1175" s="12"/>
      <c r="T1175" s="14" t="s">
        <v>34</v>
      </c>
      <c r="U1175" s="10"/>
    </row>
    <row r="1176" ht="70" customHeight="1" spans="1:21">
      <c r="A1176" s="14">
        <v>95</v>
      </c>
      <c r="B1176" s="14" t="s">
        <v>2426</v>
      </c>
      <c r="C1176" s="69" t="s">
        <v>2427</v>
      </c>
      <c r="D1176" s="14" t="s">
        <v>2416</v>
      </c>
      <c r="E1176" s="14" t="s">
        <v>2428</v>
      </c>
      <c r="F1176" s="14">
        <v>350</v>
      </c>
      <c r="G1176" s="14">
        <v>0</v>
      </c>
      <c r="H1176" s="69">
        <v>553</v>
      </c>
      <c r="I1176" s="14">
        <v>25</v>
      </c>
      <c r="J1176" s="69">
        <v>39</v>
      </c>
      <c r="K1176" s="14">
        <v>4.6</v>
      </c>
      <c r="L1176" s="69">
        <v>6.63</v>
      </c>
      <c r="M1176" s="192">
        <v>50</v>
      </c>
      <c r="N1176" s="192">
        <v>50</v>
      </c>
      <c r="O1176" s="192">
        <v>1998</v>
      </c>
      <c r="P1176" s="14" t="s">
        <v>2418</v>
      </c>
      <c r="Q1176" s="14" t="s">
        <v>2419</v>
      </c>
      <c r="R1176" s="14">
        <v>2707</v>
      </c>
      <c r="S1176" s="11">
        <v>3415</v>
      </c>
      <c r="T1176" s="14" t="s">
        <v>34</v>
      </c>
      <c r="U1176" s="10"/>
    </row>
    <row r="1177" ht="70" customHeight="1" spans="1:21">
      <c r="A1177" s="14">
        <v>96</v>
      </c>
      <c r="B1177" s="14" t="s">
        <v>2429</v>
      </c>
      <c r="C1177" s="111"/>
      <c r="D1177" s="14" t="s">
        <v>2416</v>
      </c>
      <c r="E1177" s="14" t="s">
        <v>2428</v>
      </c>
      <c r="F1177" s="14">
        <v>96</v>
      </c>
      <c r="G1177" s="14">
        <v>0</v>
      </c>
      <c r="H1177" s="111"/>
      <c r="I1177" s="14">
        <v>4</v>
      </c>
      <c r="J1177" s="111"/>
      <c r="K1177" s="14">
        <v>0.42</v>
      </c>
      <c r="L1177" s="111"/>
      <c r="M1177" s="14">
        <v>4</v>
      </c>
      <c r="N1177" s="14">
        <v>4</v>
      </c>
      <c r="O1177" s="14">
        <v>1980</v>
      </c>
      <c r="P1177" s="14" t="s">
        <v>960</v>
      </c>
      <c r="Q1177" s="14" t="s">
        <v>2419</v>
      </c>
      <c r="R1177" s="14">
        <v>103</v>
      </c>
      <c r="S1177" s="183"/>
      <c r="T1177" s="14" t="s">
        <v>34</v>
      </c>
      <c r="U1177" s="10"/>
    </row>
    <row r="1178" ht="70" customHeight="1" spans="1:21">
      <c r="A1178" s="14">
        <v>97</v>
      </c>
      <c r="B1178" s="14" t="s">
        <v>2430</v>
      </c>
      <c r="C1178" s="111"/>
      <c r="D1178" s="14" t="s">
        <v>2416</v>
      </c>
      <c r="E1178" s="14" t="s">
        <v>2428</v>
      </c>
      <c r="F1178" s="14">
        <v>55</v>
      </c>
      <c r="G1178" s="14">
        <v>0</v>
      </c>
      <c r="H1178" s="111"/>
      <c r="I1178" s="14">
        <v>7</v>
      </c>
      <c r="J1178" s="111"/>
      <c r="K1178" s="14">
        <v>0.83</v>
      </c>
      <c r="L1178" s="111"/>
      <c r="M1178" s="14">
        <v>7</v>
      </c>
      <c r="N1178" s="14">
        <v>7</v>
      </c>
      <c r="O1178" s="14">
        <v>1995</v>
      </c>
      <c r="P1178" s="14" t="s">
        <v>960</v>
      </c>
      <c r="Q1178" s="14" t="s">
        <v>2419</v>
      </c>
      <c r="R1178" s="14">
        <v>325</v>
      </c>
      <c r="S1178" s="183"/>
      <c r="T1178" s="14" t="s">
        <v>34</v>
      </c>
      <c r="U1178" s="10"/>
    </row>
    <row r="1179" ht="70" customHeight="1" spans="1:21">
      <c r="A1179" s="14">
        <v>98</v>
      </c>
      <c r="B1179" s="14" t="s">
        <v>2431</v>
      </c>
      <c r="C1179" s="70"/>
      <c r="D1179" s="14" t="s">
        <v>2416</v>
      </c>
      <c r="E1179" s="14" t="s">
        <v>2428</v>
      </c>
      <c r="F1179" s="14">
        <v>52</v>
      </c>
      <c r="G1179" s="14">
        <v>0</v>
      </c>
      <c r="H1179" s="70"/>
      <c r="I1179" s="14">
        <v>3</v>
      </c>
      <c r="J1179" s="70"/>
      <c r="K1179" s="14">
        <v>0.78</v>
      </c>
      <c r="L1179" s="70"/>
      <c r="M1179" s="14">
        <v>3</v>
      </c>
      <c r="N1179" s="14">
        <v>3</v>
      </c>
      <c r="O1179" s="14">
        <v>1998</v>
      </c>
      <c r="P1179" s="14" t="s">
        <v>960</v>
      </c>
      <c r="Q1179" s="14" t="s">
        <v>2419</v>
      </c>
      <c r="R1179" s="14">
        <v>280</v>
      </c>
      <c r="S1179" s="12"/>
      <c r="T1179" s="14" t="s">
        <v>34</v>
      </c>
      <c r="U1179" s="10"/>
    </row>
    <row r="1180" ht="70" customHeight="1" spans="1:21">
      <c r="A1180" s="14">
        <v>99</v>
      </c>
      <c r="B1180" s="14" t="s">
        <v>2432</v>
      </c>
      <c r="C1180" s="188" t="s">
        <v>2433</v>
      </c>
      <c r="D1180" s="17" t="s">
        <v>2416</v>
      </c>
      <c r="E1180" s="17" t="s">
        <v>2417</v>
      </c>
      <c r="F1180" s="14">
        <f>78+12</f>
        <v>90</v>
      </c>
      <c r="G1180" s="14">
        <v>0</v>
      </c>
      <c r="H1180" s="69">
        <v>638</v>
      </c>
      <c r="I1180" s="14">
        <v>9</v>
      </c>
      <c r="J1180" s="69">
        <v>78</v>
      </c>
      <c r="K1180" s="14">
        <v>1.37</v>
      </c>
      <c r="L1180" s="69">
        <v>10.9</v>
      </c>
      <c r="M1180" s="14">
        <v>9</v>
      </c>
      <c r="N1180" s="14">
        <v>9</v>
      </c>
      <c r="O1180" s="17">
        <v>2000</v>
      </c>
      <c r="P1180" s="14" t="s">
        <v>2418</v>
      </c>
      <c r="Q1180" s="14" t="s">
        <v>2419</v>
      </c>
      <c r="R1180" s="14">
        <v>487</v>
      </c>
      <c r="S1180" s="11">
        <v>3872</v>
      </c>
      <c r="T1180" s="14" t="s">
        <v>34</v>
      </c>
      <c r="U1180" s="10"/>
    </row>
    <row r="1181" ht="70" customHeight="1" spans="1:21">
      <c r="A1181" s="14">
        <v>100</v>
      </c>
      <c r="B1181" s="14" t="s">
        <v>2434</v>
      </c>
      <c r="C1181" s="189"/>
      <c r="D1181" s="17" t="s">
        <v>2416</v>
      </c>
      <c r="E1181" s="17" t="s">
        <v>2417</v>
      </c>
      <c r="F1181" s="14">
        <v>198</v>
      </c>
      <c r="G1181" s="14">
        <v>0</v>
      </c>
      <c r="H1181" s="111"/>
      <c r="I1181" s="14">
        <v>29</v>
      </c>
      <c r="J1181" s="111"/>
      <c r="K1181" s="14">
        <v>2.81</v>
      </c>
      <c r="L1181" s="111"/>
      <c r="M1181" s="14">
        <v>29</v>
      </c>
      <c r="N1181" s="14">
        <v>29</v>
      </c>
      <c r="O1181" s="17">
        <v>2000</v>
      </c>
      <c r="P1181" s="14" t="s">
        <v>2418</v>
      </c>
      <c r="Q1181" s="14" t="s">
        <v>2419</v>
      </c>
      <c r="R1181" s="14">
        <v>998</v>
      </c>
      <c r="S1181" s="183"/>
      <c r="T1181" s="14" t="s">
        <v>34</v>
      </c>
      <c r="U1181" s="10"/>
    </row>
    <row r="1182" ht="70" customHeight="1" spans="1:21">
      <c r="A1182" s="14">
        <v>101</v>
      </c>
      <c r="B1182" s="14" t="s">
        <v>2435</v>
      </c>
      <c r="C1182" s="189"/>
      <c r="D1182" s="17" t="s">
        <v>2416</v>
      </c>
      <c r="E1182" s="17" t="s">
        <v>2417</v>
      </c>
      <c r="F1182" s="14">
        <v>98</v>
      </c>
      <c r="G1182" s="14">
        <v>0</v>
      </c>
      <c r="H1182" s="111"/>
      <c r="I1182" s="14">
        <v>10</v>
      </c>
      <c r="J1182" s="111"/>
      <c r="K1182" s="14">
        <v>1.47</v>
      </c>
      <c r="L1182" s="111"/>
      <c r="M1182" s="14">
        <v>10</v>
      </c>
      <c r="N1182" s="14">
        <v>10</v>
      </c>
      <c r="O1182" s="17">
        <v>2000</v>
      </c>
      <c r="P1182" s="14" t="s">
        <v>2418</v>
      </c>
      <c r="Q1182" s="14" t="s">
        <v>2419</v>
      </c>
      <c r="R1182" s="14">
        <v>522</v>
      </c>
      <c r="S1182" s="183"/>
      <c r="T1182" s="14" t="s">
        <v>34</v>
      </c>
      <c r="U1182" s="10"/>
    </row>
    <row r="1183" ht="70" customHeight="1" spans="1:21">
      <c r="A1183" s="14">
        <v>102</v>
      </c>
      <c r="B1183" s="14" t="s">
        <v>2436</v>
      </c>
      <c r="C1183" s="189"/>
      <c r="D1183" s="17" t="s">
        <v>2416</v>
      </c>
      <c r="E1183" s="17" t="s">
        <v>2417</v>
      </c>
      <c r="F1183" s="14">
        <f>57+26</f>
        <v>83</v>
      </c>
      <c r="G1183" s="14">
        <v>0</v>
      </c>
      <c r="H1183" s="111"/>
      <c r="I1183" s="14">
        <v>8</v>
      </c>
      <c r="J1183" s="111"/>
      <c r="K1183" s="14">
        <v>1.52</v>
      </c>
      <c r="L1183" s="111"/>
      <c r="M1183" s="14">
        <v>8</v>
      </c>
      <c r="N1183" s="14">
        <v>8</v>
      </c>
      <c r="O1183" s="17">
        <v>2000</v>
      </c>
      <c r="P1183" s="14" t="s">
        <v>2418</v>
      </c>
      <c r="Q1183" s="14" t="s">
        <v>2419</v>
      </c>
      <c r="R1183" s="14">
        <v>540</v>
      </c>
      <c r="S1183" s="183"/>
      <c r="T1183" s="14" t="s">
        <v>34</v>
      </c>
      <c r="U1183" s="10"/>
    </row>
    <row r="1184" ht="70" customHeight="1" spans="1:21">
      <c r="A1184" s="14">
        <v>103</v>
      </c>
      <c r="B1184" s="14" t="s">
        <v>2437</v>
      </c>
      <c r="C1184" s="190"/>
      <c r="D1184" s="17" t="s">
        <v>2416</v>
      </c>
      <c r="E1184" s="17" t="s">
        <v>2417</v>
      </c>
      <c r="F1184" s="14">
        <f>48+87+34</f>
        <v>169</v>
      </c>
      <c r="G1184" s="14">
        <v>0</v>
      </c>
      <c r="H1184" s="70"/>
      <c r="I1184" s="14">
        <v>22</v>
      </c>
      <c r="J1184" s="70"/>
      <c r="K1184" s="14">
        <v>3.73</v>
      </c>
      <c r="L1184" s="70"/>
      <c r="M1184" s="14">
        <v>22</v>
      </c>
      <c r="N1184" s="14">
        <v>22</v>
      </c>
      <c r="O1184" s="17">
        <v>1990</v>
      </c>
      <c r="P1184" s="14" t="s">
        <v>960</v>
      </c>
      <c r="Q1184" s="14" t="s">
        <v>2419</v>
      </c>
      <c r="R1184" s="14">
        <v>1325</v>
      </c>
      <c r="S1184" s="12"/>
      <c r="T1184" s="14" t="s">
        <v>34</v>
      </c>
      <c r="U1184" s="10"/>
    </row>
    <row r="1185" ht="70" customHeight="1" spans="1:21">
      <c r="A1185" s="14">
        <v>104</v>
      </c>
      <c r="B1185" s="14" t="s">
        <v>2438</v>
      </c>
      <c r="C1185" s="188" t="s">
        <v>2439</v>
      </c>
      <c r="D1185" s="17" t="s">
        <v>2416</v>
      </c>
      <c r="E1185" s="17" t="s">
        <v>2428</v>
      </c>
      <c r="F1185" s="14">
        <f>154+118</f>
        <v>272</v>
      </c>
      <c r="G1185" s="14">
        <v>0</v>
      </c>
      <c r="H1185" s="69">
        <v>787</v>
      </c>
      <c r="I1185" s="14">
        <f>45+20</f>
        <v>65</v>
      </c>
      <c r="J1185" s="69">
        <v>118</v>
      </c>
      <c r="K1185" s="19">
        <v>4.39</v>
      </c>
      <c r="L1185" s="69">
        <v>12.7</v>
      </c>
      <c r="M1185" s="14">
        <v>65</v>
      </c>
      <c r="N1185" s="14">
        <v>65</v>
      </c>
      <c r="O1185" s="17">
        <v>1990</v>
      </c>
      <c r="P1185" s="14" t="s">
        <v>960</v>
      </c>
      <c r="Q1185" s="14" t="s">
        <v>2419</v>
      </c>
      <c r="R1185" s="14">
        <v>1275</v>
      </c>
      <c r="S1185" s="11">
        <v>3692</v>
      </c>
      <c r="T1185" s="14" t="s">
        <v>34</v>
      </c>
      <c r="U1185" s="10"/>
    </row>
    <row r="1186" ht="70" customHeight="1" spans="1:21">
      <c r="A1186" s="14">
        <v>105</v>
      </c>
      <c r="B1186" s="14" t="s">
        <v>2440</v>
      </c>
      <c r="C1186" s="189"/>
      <c r="D1186" s="17" t="s">
        <v>2416</v>
      </c>
      <c r="E1186" s="17" t="s">
        <v>2428</v>
      </c>
      <c r="F1186" s="14">
        <v>344</v>
      </c>
      <c r="G1186" s="14">
        <v>0</v>
      </c>
      <c r="H1186" s="111"/>
      <c r="I1186" s="14">
        <v>35</v>
      </c>
      <c r="J1186" s="111"/>
      <c r="K1186" s="19">
        <v>5.55</v>
      </c>
      <c r="L1186" s="111"/>
      <c r="M1186" s="14">
        <v>35</v>
      </c>
      <c r="N1186" s="14">
        <v>35</v>
      </c>
      <c r="O1186" s="17">
        <v>1990</v>
      </c>
      <c r="P1186" s="14" t="s">
        <v>960</v>
      </c>
      <c r="Q1186" s="14" t="s">
        <v>2419</v>
      </c>
      <c r="R1186" s="14">
        <v>1614</v>
      </c>
      <c r="S1186" s="183"/>
      <c r="T1186" s="14" t="s">
        <v>34</v>
      </c>
      <c r="U1186" s="10"/>
    </row>
    <row r="1187" ht="70" customHeight="1" spans="1:21">
      <c r="A1187" s="14">
        <v>106</v>
      </c>
      <c r="B1187" s="14" t="s">
        <v>2441</v>
      </c>
      <c r="C1187" s="190"/>
      <c r="D1187" s="17" t="s">
        <v>2416</v>
      </c>
      <c r="E1187" s="17" t="s">
        <v>2428</v>
      </c>
      <c r="F1187" s="14">
        <v>171</v>
      </c>
      <c r="G1187" s="14">
        <v>0</v>
      </c>
      <c r="H1187" s="70"/>
      <c r="I1187" s="14">
        <v>18</v>
      </c>
      <c r="J1187" s="70"/>
      <c r="K1187" s="19">
        <v>2.76</v>
      </c>
      <c r="L1187" s="70"/>
      <c r="M1187" s="14">
        <v>18</v>
      </c>
      <c r="N1187" s="14">
        <v>18</v>
      </c>
      <c r="O1187" s="17">
        <v>2000</v>
      </c>
      <c r="P1187" s="14" t="s">
        <v>2418</v>
      </c>
      <c r="Q1187" s="14" t="s">
        <v>2419</v>
      </c>
      <c r="R1187" s="14">
        <v>803</v>
      </c>
      <c r="S1187" s="12"/>
      <c r="T1187" s="14" t="s">
        <v>34</v>
      </c>
      <c r="U1187" s="10"/>
    </row>
    <row r="1188" ht="70" customHeight="1" spans="1:21">
      <c r="A1188" s="14">
        <v>107</v>
      </c>
      <c r="B1188" s="14" t="s">
        <v>2442</v>
      </c>
      <c r="C1188" s="188" t="s">
        <v>2443</v>
      </c>
      <c r="D1188" s="17" t="s">
        <v>2416</v>
      </c>
      <c r="E1188" s="17" t="s">
        <v>2428</v>
      </c>
      <c r="F1188" s="14">
        <v>61</v>
      </c>
      <c r="G1188" s="14">
        <v>0</v>
      </c>
      <c r="H1188" s="69">
        <v>102</v>
      </c>
      <c r="I1188" s="14">
        <v>15</v>
      </c>
      <c r="J1188" s="69">
        <v>25</v>
      </c>
      <c r="K1188" s="19">
        <v>1.39</v>
      </c>
      <c r="L1188" s="69">
        <v>2.3</v>
      </c>
      <c r="M1188" s="14">
        <v>15</v>
      </c>
      <c r="N1188" s="14">
        <v>15</v>
      </c>
      <c r="O1188" s="17">
        <v>2003</v>
      </c>
      <c r="P1188" s="14" t="s">
        <v>2418</v>
      </c>
      <c r="Q1188" s="14" t="s">
        <v>2419</v>
      </c>
      <c r="R1188" s="14">
        <v>1000</v>
      </c>
      <c r="S1188" s="11">
        <v>1200</v>
      </c>
      <c r="T1188" s="14" t="s">
        <v>34</v>
      </c>
      <c r="U1188" s="10"/>
    </row>
    <row r="1189" ht="70" customHeight="1" spans="1:21">
      <c r="A1189" s="14">
        <v>108</v>
      </c>
      <c r="B1189" s="14" t="s">
        <v>2444</v>
      </c>
      <c r="C1189" s="190"/>
      <c r="D1189" s="17" t="s">
        <v>2416</v>
      </c>
      <c r="E1189" s="17" t="s">
        <v>2428</v>
      </c>
      <c r="F1189" s="14">
        <v>41</v>
      </c>
      <c r="G1189" s="14">
        <v>0</v>
      </c>
      <c r="H1189" s="70"/>
      <c r="I1189" s="14">
        <v>10</v>
      </c>
      <c r="J1189" s="70"/>
      <c r="K1189" s="19">
        <v>0.91</v>
      </c>
      <c r="L1189" s="70"/>
      <c r="M1189" s="14">
        <v>10</v>
      </c>
      <c r="N1189" s="14">
        <v>10</v>
      </c>
      <c r="O1189" s="17">
        <v>1995</v>
      </c>
      <c r="P1189" s="14" t="s">
        <v>960</v>
      </c>
      <c r="Q1189" s="14" t="s">
        <v>2419</v>
      </c>
      <c r="R1189" s="14">
        <v>200</v>
      </c>
      <c r="S1189" s="12"/>
      <c r="T1189" s="14" t="s">
        <v>34</v>
      </c>
      <c r="U1189" s="10"/>
    </row>
    <row r="1190" ht="91" customHeight="1" spans="1:21">
      <c r="A1190" s="14">
        <v>109</v>
      </c>
      <c r="B1190" s="14" t="s">
        <v>2445</v>
      </c>
      <c r="C1190" s="14" t="s">
        <v>2446</v>
      </c>
      <c r="D1190" s="14" t="s">
        <v>2447</v>
      </c>
      <c r="E1190" s="14" t="s">
        <v>2448</v>
      </c>
      <c r="F1190" s="14">
        <v>180</v>
      </c>
      <c r="G1190" s="14">
        <v>0</v>
      </c>
      <c r="H1190" s="14">
        <v>180</v>
      </c>
      <c r="I1190" s="14">
        <v>10</v>
      </c>
      <c r="J1190" s="14">
        <v>10</v>
      </c>
      <c r="K1190" s="14">
        <v>2.4</v>
      </c>
      <c r="L1190" s="14">
        <v>2.4</v>
      </c>
      <c r="M1190" s="14">
        <v>20</v>
      </c>
      <c r="N1190" s="14">
        <v>20</v>
      </c>
      <c r="O1190" s="14">
        <v>1995</v>
      </c>
      <c r="P1190" s="14" t="s">
        <v>37</v>
      </c>
      <c r="Q1190" s="14" t="s">
        <v>2449</v>
      </c>
      <c r="R1190" s="14">
        <v>480</v>
      </c>
      <c r="S1190" s="14">
        <v>480</v>
      </c>
      <c r="T1190" s="14" t="s">
        <v>34</v>
      </c>
      <c r="U1190" s="10"/>
    </row>
    <row r="1191" ht="91" customHeight="1" spans="1:21">
      <c r="A1191" s="14">
        <v>110</v>
      </c>
      <c r="B1191" s="14" t="s">
        <v>2450</v>
      </c>
      <c r="C1191" s="14" t="s">
        <v>2451</v>
      </c>
      <c r="D1191" s="14" t="s">
        <v>2447</v>
      </c>
      <c r="E1191" s="14" t="s">
        <v>2452</v>
      </c>
      <c r="F1191" s="14">
        <v>400</v>
      </c>
      <c r="G1191" s="14">
        <v>0</v>
      </c>
      <c r="H1191" s="14">
        <v>400</v>
      </c>
      <c r="I1191" s="14">
        <v>16</v>
      </c>
      <c r="J1191" s="14">
        <v>16</v>
      </c>
      <c r="K1191" s="14">
        <v>4.8</v>
      </c>
      <c r="L1191" s="14">
        <v>4.8</v>
      </c>
      <c r="M1191" s="14">
        <v>32</v>
      </c>
      <c r="N1191" s="14">
        <v>32</v>
      </c>
      <c r="O1191" s="14">
        <v>2004.7</v>
      </c>
      <c r="P1191" s="14" t="s">
        <v>37</v>
      </c>
      <c r="Q1191" s="14" t="s">
        <v>2449</v>
      </c>
      <c r="R1191" s="14">
        <v>960</v>
      </c>
      <c r="S1191" s="14">
        <v>960</v>
      </c>
      <c r="T1191" s="14" t="s">
        <v>1976</v>
      </c>
      <c r="U1191" s="10"/>
    </row>
    <row r="1192" ht="91" customHeight="1" spans="1:21">
      <c r="A1192" s="14">
        <v>111</v>
      </c>
      <c r="B1192" s="14" t="s">
        <v>2453</v>
      </c>
      <c r="C1192" s="14" t="s">
        <v>2454</v>
      </c>
      <c r="D1192" s="14" t="s">
        <v>2447</v>
      </c>
      <c r="E1192" s="14" t="s">
        <v>2455</v>
      </c>
      <c r="F1192" s="14">
        <v>200</v>
      </c>
      <c r="G1192" s="14">
        <v>0</v>
      </c>
      <c r="H1192" s="14">
        <v>200</v>
      </c>
      <c r="I1192" s="14">
        <v>10</v>
      </c>
      <c r="J1192" s="14">
        <v>10</v>
      </c>
      <c r="K1192" s="14">
        <v>2.4</v>
      </c>
      <c r="L1192" s="14">
        <v>2.4</v>
      </c>
      <c r="M1192" s="14">
        <v>20</v>
      </c>
      <c r="N1192" s="14">
        <v>20</v>
      </c>
      <c r="O1192" s="14">
        <v>2002</v>
      </c>
      <c r="P1192" s="14" t="s">
        <v>37</v>
      </c>
      <c r="Q1192" s="14" t="s">
        <v>2449</v>
      </c>
      <c r="R1192" s="14">
        <v>480</v>
      </c>
      <c r="S1192" s="14">
        <v>480</v>
      </c>
      <c r="T1192" s="14" t="s">
        <v>1976</v>
      </c>
      <c r="U1192" s="10"/>
    </row>
    <row r="1193" ht="91" customHeight="1" spans="1:21">
      <c r="A1193" s="14">
        <v>112</v>
      </c>
      <c r="B1193" s="14" t="s">
        <v>2456</v>
      </c>
      <c r="C1193" s="14" t="s">
        <v>2457</v>
      </c>
      <c r="D1193" s="14" t="s">
        <v>2447</v>
      </c>
      <c r="E1193" s="14" t="s">
        <v>2448</v>
      </c>
      <c r="F1193" s="14">
        <v>220</v>
      </c>
      <c r="G1193" s="14">
        <v>0</v>
      </c>
      <c r="H1193" s="14">
        <v>220</v>
      </c>
      <c r="I1193" s="14">
        <v>12</v>
      </c>
      <c r="J1193" s="14">
        <v>12</v>
      </c>
      <c r="K1193" s="14">
        <v>2.8</v>
      </c>
      <c r="L1193" s="14">
        <v>2.8</v>
      </c>
      <c r="M1193" s="14">
        <v>24</v>
      </c>
      <c r="N1193" s="14">
        <v>24</v>
      </c>
      <c r="O1193" s="14">
        <v>2003</v>
      </c>
      <c r="P1193" s="14" t="s">
        <v>37</v>
      </c>
      <c r="Q1193" s="14" t="s">
        <v>2449</v>
      </c>
      <c r="R1193" s="14">
        <v>560</v>
      </c>
      <c r="S1193" s="14">
        <v>560</v>
      </c>
      <c r="T1193" s="14" t="s">
        <v>1976</v>
      </c>
      <c r="U1193" s="10"/>
    </row>
    <row r="1194" ht="91" customHeight="1" spans="1:21">
      <c r="A1194" s="14">
        <v>113</v>
      </c>
      <c r="B1194" s="14" t="s">
        <v>2136</v>
      </c>
      <c r="C1194" s="14" t="s">
        <v>2458</v>
      </c>
      <c r="D1194" s="14" t="s">
        <v>2447</v>
      </c>
      <c r="E1194" s="14" t="s">
        <v>2448</v>
      </c>
      <c r="F1194" s="14">
        <v>380</v>
      </c>
      <c r="G1194" s="14">
        <v>0</v>
      </c>
      <c r="H1194" s="14">
        <v>380</v>
      </c>
      <c r="I1194" s="14">
        <v>15</v>
      </c>
      <c r="J1194" s="14">
        <v>15</v>
      </c>
      <c r="K1194" s="14">
        <v>5.2</v>
      </c>
      <c r="L1194" s="14">
        <v>5.2</v>
      </c>
      <c r="M1194" s="14">
        <v>30</v>
      </c>
      <c r="N1194" s="14">
        <v>30</v>
      </c>
      <c r="O1194" s="14">
        <v>2005</v>
      </c>
      <c r="P1194" s="14" t="s">
        <v>37</v>
      </c>
      <c r="Q1194" s="14" t="s">
        <v>2449</v>
      </c>
      <c r="R1194" s="14">
        <v>1000</v>
      </c>
      <c r="S1194" s="14">
        <v>1000</v>
      </c>
      <c r="T1194" s="14" t="s">
        <v>1976</v>
      </c>
      <c r="U1194" s="10"/>
    </row>
    <row r="1195" ht="91" customHeight="1" spans="1:21">
      <c r="A1195" s="14">
        <v>114</v>
      </c>
      <c r="B1195" s="14" t="s">
        <v>2459</v>
      </c>
      <c r="C1195" s="14" t="s">
        <v>2460</v>
      </c>
      <c r="D1195" s="14" t="s">
        <v>2447</v>
      </c>
      <c r="E1195" s="14" t="s">
        <v>2448</v>
      </c>
      <c r="F1195" s="14">
        <v>64</v>
      </c>
      <c r="G1195" s="14">
        <v>0</v>
      </c>
      <c r="H1195" s="14">
        <v>64</v>
      </c>
      <c r="I1195" s="14">
        <v>16</v>
      </c>
      <c r="J1195" s="14">
        <v>16</v>
      </c>
      <c r="K1195" s="14">
        <v>1.5</v>
      </c>
      <c r="L1195" s="14">
        <v>1.5</v>
      </c>
      <c r="M1195" s="14">
        <v>32</v>
      </c>
      <c r="N1195" s="14">
        <v>32</v>
      </c>
      <c r="O1195" s="14">
        <v>2002</v>
      </c>
      <c r="P1195" s="14" t="s">
        <v>37</v>
      </c>
      <c r="Q1195" s="14" t="s">
        <v>2449</v>
      </c>
      <c r="R1195" s="14">
        <v>300</v>
      </c>
      <c r="S1195" s="14">
        <v>300</v>
      </c>
      <c r="T1195" s="14" t="s">
        <v>1976</v>
      </c>
      <c r="U1195" s="10"/>
    </row>
    <row r="1196" ht="150" customHeight="1" spans="1:21">
      <c r="A1196" s="14">
        <v>115</v>
      </c>
      <c r="B1196" s="14" t="s">
        <v>2461</v>
      </c>
      <c r="C1196" s="14" t="s">
        <v>2462</v>
      </c>
      <c r="D1196" s="17" t="s">
        <v>2463</v>
      </c>
      <c r="E1196" s="17" t="s">
        <v>607</v>
      </c>
      <c r="F1196" s="14">
        <v>30</v>
      </c>
      <c r="G1196" s="14">
        <v>0</v>
      </c>
      <c r="H1196" s="14">
        <v>30</v>
      </c>
      <c r="I1196" s="14">
        <v>1</v>
      </c>
      <c r="J1196" s="14">
        <v>1</v>
      </c>
      <c r="K1196" s="14">
        <v>0.35</v>
      </c>
      <c r="L1196" s="14">
        <v>0.35</v>
      </c>
      <c r="M1196" s="14">
        <v>3</v>
      </c>
      <c r="N1196" s="14">
        <v>3</v>
      </c>
      <c r="O1196" s="17">
        <v>1997</v>
      </c>
      <c r="P1196" s="17" t="s">
        <v>37</v>
      </c>
      <c r="Q1196" s="14" t="s">
        <v>2464</v>
      </c>
      <c r="R1196" s="14">
        <v>100</v>
      </c>
      <c r="S1196" s="14">
        <v>100</v>
      </c>
      <c r="T1196" s="14" t="s">
        <v>1976</v>
      </c>
      <c r="U1196" s="10"/>
    </row>
    <row r="1197" ht="150" customHeight="1" spans="1:21">
      <c r="A1197" s="14">
        <v>116</v>
      </c>
      <c r="B1197" s="191" t="s">
        <v>2465</v>
      </c>
      <c r="C1197" s="14" t="s">
        <v>2466</v>
      </c>
      <c r="D1197" s="17" t="s">
        <v>2463</v>
      </c>
      <c r="E1197" s="17" t="s">
        <v>2467</v>
      </c>
      <c r="F1197" s="14">
        <v>86</v>
      </c>
      <c r="G1197" s="14">
        <v>0</v>
      </c>
      <c r="H1197" s="14">
        <v>86</v>
      </c>
      <c r="I1197" s="14">
        <v>5</v>
      </c>
      <c r="J1197" s="14">
        <v>5</v>
      </c>
      <c r="K1197" s="14">
        <v>1</v>
      </c>
      <c r="L1197" s="14">
        <v>1</v>
      </c>
      <c r="M1197" s="14">
        <v>16</v>
      </c>
      <c r="N1197" s="14">
        <v>16</v>
      </c>
      <c r="O1197" s="17">
        <v>1998</v>
      </c>
      <c r="P1197" s="17" t="s">
        <v>37</v>
      </c>
      <c r="Q1197" s="14" t="s">
        <v>2464</v>
      </c>
      <c r="R1197" s="14">
        <v>250</v>
      </c>
      <c r="S1197" s="14">
        <v>250</v>
      </c>
      <c r="T1197" s="65" t="s">
        <v>2341</v>
      </c>
      <c r="U1197" s="15"/>
    </row>
    <row r="1198" ht="91" customHeight="1" spans="1:21">
      <c r="A1198" s="14">
        <v>117</v>
      </c>
      <c r="B1198" s="14" t="s">
        <v>1232</v>
      </c>
      <c r="C1198" s="14" t="s">
        <v>2468</v>
      </c>
      <c r="D1198" s="14" t="s">
        <v>2469</v>
      </c>
      <c r="E1198" s="14" t="s">
        <v>2470</v>
      </c>
      <c r="F1198" s="14">
        <v>15</v>
      </c>
      <c r="G1198" s="14">
        <v>0</v>
      </c>
      <c r="H1198" s="69">
        <v>139</v>
      </c>
      <c r="I1198" s="14">
        <v>1</v>
      </c>
      <c r="J1198" s="69">
        <v>23</v>
      </c>
      <c r="K1198" s="14">
        <v>0.13</v>
      </c>
      <c r="L1198" s="69">
        <v>1.6</v>
      </c>
      <c r="M1198" s="14">
        <v>3</v>
      </c>
      <c r="N1198" s="14">
        <v>3</v>
      </c>
      <c r="O1198" s="14">
        <v>1992</v>
      </c>
      <c r="P1198" s="14" t="s">
        <v>37</v>
      </c>
      <c r="Q1198" s="14" t="s">
        <v>2471</v>
      </c>
      <c r="R1198" s="14">
        <v>51.4</v>
      </c>
      <c r="S1198" s="107">
        <v>640</v>
      </c>
      <c r="T1198" s="65" t="s">
        <v>2341</v>
      </c>
      <c r="U1198" s="15"/>
    </row>
    <row r="1199" ht="91" customHeight="1" spans="1:21">
      <c r="A1199" s="14">
        <v>118</v>
      </c>
      <c r="B1199" s="14" t="s">
        <v>1117</v>
      </c>
      <c r="C1199" s="14"/>
      <c r="D1199" s="14" t="s">
        <v>2469</v>
      </c>
      <c r="E1199" s="14" t="s">
        <v>2470</v>
      </c>
      <c r="F1199" s="14">
        <v>20</v>
      </c>
      <c r="G1199" s="14">
        <v>0</v>
      </c>
      <c r="H1199" s="111"/>
      <c r="I1199" s="14">
        <v>2</v>
      </c>
      <c r="J1199" s="111"/>
      <c r="K1199" s="14">
        <v>0.22</v>
      </c>
      <c r="L1199" s="111"/>
      <c r="M1199" s="14">
        <v>3</v>
      </c>
      <c r="N1199" s="14">
        <v>3</v>
      </c>
      <c r="O1199" s="14">
        <v>1992</v>
      </c>
      <c r="P1199" s="14" t="s">
        <v>37</v>
      </c>
      <c r="Q1199" s="14"/>
      <c r="R1199" s="14">
        <v>87</v>
      </c>
      <c r="S1199" s="108"/>
      <c r="T1199" s="14" t="s">
        <v>2390</v>
      </c>
      <c r="U1199" s="10"/>
    </row>
    <row r="1200" ht="91" customHeight="1" spans="1:21">
      <c r="A1200" s="14">
        <v>119</v>
      </c>
      <c r="B1200" s="14" t="s">
        <v>2472</v>
      </c>
      <c r="C1200" s="14"/>
      <c r="D1200" s="14" t="s">
        <v>2469</v>
      </c>
      <c r="E1200" s="14" t="s">
        <v>2470</v>
      </c>
      <c r="F1200" s="14">
        <v>29</v>
      </c>
      <c r="G1200" s="14">
        <v>0</v>
      </c>
      <c r="H1200" s="111"/>
      <c r="I1200" s="14">
        <v>4</v>
      </c>
      <c r="J1200" s="111"/>
      <c r="K1200" s="14">
        <v>0.22</v>
      </c>
      <c r="L1200" s="111"/>
      <c r="M1200" s="14">
        <v>7</v>
      </c>
      <c r="N1200" s="14">
        <v>7</v>
      </c>
      <c r="O1200" s="14">
        <v>1995</v>
      </c>
      <c r="P1200" s="14" t="s">
        <v>37</v>
      </c>
      <c r="Q1200" s="14"/>
      <c r="R1200" s="14">
        <v>88.4</v>
      </c>
      <c r="S1200" s="108"/>
      <c r="T1200" s="14" t="s">
        <v>2390</v>
      </c>
      <c r="U1200" s="10"/>
    </row>
    <row r="1201" ht="91" customHeight="1" spans="1:21">
      <c r="A1201" s="14">
        <v>120</v>
      </c>
      <c r="B1201" s="14" t="s">
        <v>2473</v>
      </c>
      <c r="C1201" s="14"/>
      <c r="D1201" s="14" t="s">
        <v>2469</v>
      </c>
      <c r="E1201" s="14" t="s">
        <v>2470</v>
      </c>
      <c r="F1201" s="14">
        <v>15</v>
      </c>
      <c r="G1201" s="14">
        <v>0</v>
      </c>
      <c r="H1201" s="111"/>
      <c r="I1201" s="14">
        <v>2</v>
      </c>
      <c r="J1201" s="111"/>
      <c r="K1201" s="14">
        <v>0.13</v>
      </c>
      <c r="L1201" s="111"/>
      <c r="M1201" s="14">
        <v>5</v>
      </c>
      <c r="N1201" s="14">
        <v>5</v>
      </c>
      <c r="O1201" s="14">
        <v>1997</v>
      </c>
      <c r="P1201" s="14" t="s">
        <v>37</v>
      </c>
      <c r="Q1201" s="14"/>
      <c r="R1201" s="14">
        <v>53.6</v>
      </c>
      <c r="S1201" s="108"/>
      <c r="T1201" s="14" t="s">
        <v>2390</v>
      </c>
      <c r="U1201" s="10"/>
    </row>
    <row r="1202" ht="91" customHeight="1" spans="1:21">
      <c r="A1202" s="14">
        <v>121</v>
      </c>
      <c r="B1202" s="14" t="s">
        <v>555</v>
      </c>
      <c r="C1202" s="14"/>
      <c r="D1202" s="14" t="s">
        <v>2469</v>
      </c>
      <c r="E1202" s="14" t="s">
        <v>2470</v>
      </c>
      <c r="F1202" s="14">
        <v>19</v>
      </c>
      <c r="G1202" s="14">
        <v>0</v>
      </c>
      <c r="H1202" s="111"/>
      <c r="I1202" s="14">
        <v>5</v>
      </c>
      <c r="J1202" s="111"/>
      <c r="K1202" s="14">
        <v>0.31</v>
      </c>
      <c r="L1202" s="111"/>
      <c r="M1202" s="14">
        <v>19</v>
      </c>
      <c r="N1202" s="14">
        <v>19</v>
      </c>
      <c r="O1202" s="14">
        <v>1998</v>
      </c>
      <c r="P1202" s="14" t="s">
        <v>1449</v>
      </c>
      <c r="Q1202" s="14"/>
      <c r="R1202" s="14">
        <v>122.4</v>
      </c>
      <c r="S1202" s="108"/>
      <c r="T1202" s="14" t="s">
        <v>2390</v>
      </c>
      <c r="U1202" s="10"/>
    </row>
    <row r="1203" ht="91" customHeight="1" spans="1:21">
      <c r="A1203" s="14">
        <v>122</v>
      </c>
      <c r="B1203" s="14" t="s">
        <v>2474</v>
      </c>
      <c r="C1203" s="14"/>
      <c r="D1203" s="14" t="s">
        <v>2469</v>
      </c>
      <c r="E1203" s="14" t="s">
        <v>2470</v>
      </c>
      <c r="F1203" s="14">
        <v>41</v>
      </c>
      <c r="G1203" s="14">
        <v>0</v>
      </c>
      <c r="H1203" s="70"/>
      <c r="I1203" s="14">
        <v>9</v>
      </c>
      <c r="J1203" s="70"/>
      <c r="K1203" s="14">
        <v>0.59</v>
      </c>
      <c r="L1203" s="70"/>
      <c r="M1203" s="14">
        <v>15</v>
      </c>
      <c r="N1203" s="14">
        <v>15</v>
      </c>
      <c r="O1203" s="14">
        <v>1999</v>
      </c>
      <c r="P1203" s="14" t="s">
        <v>37</v>
      </c>
      <c r="Q1203" s="14"/>
      <c r="R1203" s="14">
        <v>237.2</v>
      </c>
      <c r="S1203" s="109"/>
      <c r="T1203" s="14" t="s">
        <v>2390</v>
      </c>
      <c r="U1203" s="10"/>
    </row>
    <row r="1204" ht="88" customHeight="1" spans="1:21">
      <c r="A1204" s="14">
        <v>123</v>
      </c>
      <c r="B1204" s="14" t="s">
        <v>2475</v>
      </c>
      <c r="C1204" s="14" t="s">
        <v>2476</v>
      </c>
      <c r="D1204" s="14" t="s">
        <v>2469</v>
      </c>
      <c r="E1204" s="14" t="s">
        <v>2470</v>
      </c>
      <c r="F1204" s="14">
        <v>39</v>
      </c>
      <c r="G1204" s="14">
        <v>0</v>
      </c>
      <c r="H1204" s="69">
        <v>360</v>
      </c>
      <c r="I1204" s="14">
        <v>2</v>
      </c>
      <c r="J1204" s="69">
        <v>14</v>
      </c>
      <c r="K1204" s="14">
        <v>0.57</v>
      </c>
      <c r="L1204" s="69">
        <v>3.89</v>
      </c>
      <c r="M1204" s="14">
        <v>3</v>
      </c>
      <c r="N1204" s="14">
        <v>3</v>
      </c>
      <c r="O1204" s="14">
        <v>1999</v>
      </c>
      <c r="P1204" s="14" t="s">
        <v>2287</v>
      </c>
      <c r="Q1204" s="14" t="s">
        <v>2471</v>
      </c>
      <c r="R1204" s="14">
        <v>226</v>
      </c>
      <c r="S1204" s="11">
        <v>1548</v>
      </c>
      <c r="T1204" s="14" t="s">
        <v>2390</v>
      </c>
      <c r="U1204" s="10"/>
    </row>
    <row r="1205" ht="88" customHeight="1" spans="1:21">
      <c r="A1205" s="14">
        <v>124</v>
      </c>
      <c r="B1205" s="14" t="s">
        <v>2477</v>
      </c>
      <c r="C1205" s="14"/>
      <c r="D1205" s="14" t="s">
        <v>2469</v>
      </c>
      <c r="E1205" s="14" t="s">
        <v>2470</v>
      </c>
      <c r="F1205" s="14">
        <v>45</v>
      </c>
      <c r="G1205" s="14">
        <v>0</v>
      </c>
      <c r="H1205" s="111"/>
      <c r="I1205" s="14">
        <v>1</v>
      </c>
      <c r="J1205" s="111"/>
      <c r="K1205" s="14">
        <v>0.42</v>
      </c>
      <c r="L1205" s="111"/>
      <c r="M1205" s="14">
        <v>3</v>
      </c>
      <c r="N1205" s="14">
        <v>3</v>
      </c>
      <c r="O1205" s="14">
        <v>1996</v>
      </c>
      <c r="P1205" s="14" t="s">
        <v>599</v>
      </c>
      <c r="Q1205" s="14"/>
      <c r="R1205" s="14">
        <v>168</v>
      </c>
      <c r="S1205" s="183"/>
      <c r="T1205" s="14" t="s">
        <v>2390</v>
      </c>
      <c r="U1205" s="10"/>
    </row>
    <row r="1206" ht="88" customHeight="1" spans="1:21">
      <c r="A1206" s="14">
        <v>125</v>
      </c>
      <c r="B1206" s="14" t="s">
        <v>2478</v>
      </c>
      <c r="C1206" s="14"/>
      <c r="D1206" s="14" t="s">
        <v>2469</v>
      </c>
      <c r="E1206" s="14" t="s">
        <v>2470</v>
      </c>
      <c r="F1206" s="14">
        <v>22</v>
      </c>
      <c r="G1206" s="14">
        <v>0</v>
      </c>
      <c r="H1206" s="111"/>
      <c r="I1206" s="14">
        <v>1</v>
      </c>
      <c r="J1206" s="111"/>
      <c r="K1206" s="14">
        <v>0.27</v>
      </c>
      <c r="L1206" s="111"/>
      <c r="M1206" s="14">
        <v>2</v>
      </c>
      <c r="N1206" s="14">
        <v>2</v>
      </c>
      <c r="O1206" s="14">
        <v>2000</v>
      </c>
      <c r="P1206" s="14" t="s">
        <v>599</v>
      </c>
      <c r="Q1206" s="14"/>
      <c r="R1206" s="14">
        <v>108</v>
      </c>
      <c r="S1206" s="183"/>
      <c r="T1206" s="14" t="s">
        <v>2390</v>
      </c>
      <c r="U1206" s="10"/>
    </row>
    <row r="1207" ht="88" customHeight="1" spans="1:21">
      <c r="A1207" s="14">
        <v>126</v>
      </c>
      <c r="B1207" s="14" t="s">
        <v>2479</v>
      </c>
      <c r="C1207" s="14"/>
      <c r="D1207" s="14" t="s">
        <v>2469</v>
      </c>
      <c r="E1207" s="14" t="s">
        <v>2470</v>
      </c>
      <c r="F1207" s="14">
        <v>96</v>
      </c>
      <c r="G1207" s="14">
        <v>0</v>
      </c>
      <c r="H1207" s="111"/>
      <c r="I1207" s="14">
        <v>3</v>
      </c>
      <c r="J1207" s="111"/>
      <c r="K1207" s="14">
        <v>1.02</v>
      </c>
      <c r="L1207" s="111"/>
      <c r="M1207" s="14">
        <v>6</v>
      </c>
      <c r="N1207" s="14">
        <v>6</v>
      </c>
      <c r="O1207" s="14">
        <v>1997</v>
      </c>
      <c r="P1207" s="14" t="s">
        <v>2287</v>
      </c>
      <c r="Q1207" s="14"/>
      <c r="R1207" s="14">
        <v>408</v>
      </c>
      <c r="S1207" s="183"/>
      <c r="T1207" s="14" t="s">
        <v>2390</v>
      </c>
      <c r="U1207" s="10"/>
    </row>
    <row r="1208" ht="88" customHeight="1" spans="1:21">
      <c r="A1208" s="14">
        <v>127</v>
      </c>
      <c r="B1208" s="14" t="s">
        <v>2480</v>
      </c>
      <c r="C1208" s="14"/>
      <c r="D1208" s="14" t="s">
        <v>2469</v>
      </c>
      <c r="E1208" s="14" t="s">
        <v>2470</v>
      </c>
      <c r="F1208" s="14">
        <v>56</v>
      </c>
      <c r="G1208" s="14">
        <v>0</v>
      </c>
      <c r="H1208" s="111"/>
      <c r="I1208" s="14">
        <v>2</v>
      </c>
      <c r="J1208" s="111"/>
      <c r="K1208" s="14">
        <v>0.63</v>
      </c>
      <c r="L1208" s="111"/>
      <c r="M1208" s="14">
        <v>5</v>
      </c>
      <c r="N1208" s="14">
        <v>5</v>
      </c>
      <c r="O1208" s="14">
        <v>1998</v>
      </c>
      <c r="P1208" s="14" t="s">
        <v>599</v>
      </c>
      <c r="Q1208" s="14"/>
      <c r="R1208" s="14">
        <v>252</v>
      </c>
      <c r="S1208" s="183"/>
      <c r="T1208" s="14" t="s">
        <v>2390</v>
      </c>
      <c r="U1208" s="10"/>
    </row>
    <row r="1209" ht="88" customHeight="1" spans="1:21">
      <c r="A1209" s="14">
        <v>128</v>
      </c>
      <c r="B1209" s="14" t="s">
        <v>2481</v>
      </c>
      <c r="C1209" s="14"/>
      <c r="D1209" s="14" t="s">
        <v>2469</v>
      </c>
      <c r="E1209" s="14" t="s">
        <v>2470</v>
      </c>
      <c r="F1209" s="14">
        <v>23</v>
      </c>
      <c r="G1209" s="14">
        <v>0</v>
      </c>
      <c r="H1209" s="111"/>
      <c r="I1209" s="14">
        <v>1</v>
      </c>
      <c r="J1209" s="111"/>
      <c r="K1209" s="14">
        <v>0.27</v>
      </c>
      <c r="L1209" s="111"/>
      <c r="M1209" s="14">
        <v>2</v>
      </c>
      <c r="N1209" s="14">
        <v>2</v>
      </c>
      <c r="O1209" s="14">
        <v>1998</v>
      </c>
      <c r="P1209" s="14" t="s">
        <v>2287</v>
      </c>
      <c r="Q1209" s="14"/>
      <c r="R1209" s="14">
        <v>106</v>
      </c>
      <c r="S1209" s="183"/>
      <c r="T1209" s="14" t="s">
        <v>2390</v>
      </c>
      <c r="U1209" s="10"/>
    </row>
    <row r="1210" ht="88" customHeight="1" spans="1:21">
      <c r="A1210" s="14">
        <v>129</v>
      </c>
      <c r="B1210" s="14" t="s">
        <v>2482</v>
      </c>
      <c r="C1210" s="14"/>
      <c r="D1210" s="14" t="s">
        <v>2469</v>
      </c>
      <c r="E1210" s="14" t="s">
        <v>2470</v>
      </c>
      <c r="F1210" s="14">
        <v>13</v>
      </c>
      <c r="G1210" s="14">
        <v>0</v>
      </c>
      <c r="H1210" s="111"/>
      <c r="I1210" s="14">
        <v>2</v>
      </c>
      <c r="J1210" s="111"/>
      <c r="K1210" s="14">
        <v>0.19</v>
      </c>
      <c r="L1210" s="111"/>
      <c r="M1210" s="14">
        <v>2</v>
      </c>
      <c r="N1210" s="14">
        <v>2</v>
      </c>
      <c r="O1210" s="14">
        <v>1999</v>
      </c>
      <c r="P1210" s="14" t="s">
        <v>2287</v>
      </c>
      <c r="Q1210" s="14"/>
      <c r="R1210" s="14">
        <v>74</v>
      </c>
      <c r="S1210" s="183"/>
      <c r="T1210" s="14" t="s">
        <v>2390</v>
      </c>
      <c r="U1210" s="10"/>
    </row>
    <row r="1211" ht="88" customHeight="1" spans="1:21">
      <c r="A1211" s="14">
        <v>130</v>
      </c>
      <c r="B1211" s="14" t="s">
        <v>2483</v>
      </c>
      <c r="C1211" s="14"/>
      <c r="D1211" s="14" t="s">
        <v>2469</v>
      </c>
      <c r="E1211" s="14" t="s">
        <v>2470</v>
      </c>
      <c r="F1211" s="14">
        <v>66</v>
      </c>
      <c r="G1211" s="14">
        <v>0</v>
      </c>
      <c r="H1211" s="70"/>
      <c r="I1211" s="14">
        <v>2</v>
      </c>
      <c r="J1211" s="70"/>
      <c r="K1211" s="14">
        <v>0.52</v>
      </c>
      <c r="L1211" s="70"/>
      <c r="M1211" s="14">
        <v>6</v>
      </c>
      <c r="N1211" s="14">
        <v>6</v>
      </c>
      <c r="O1211" s="14">
        <v>1985</v>
      </c>
      <c r="P1211" s="14" t="s">
        <v>37</v>
      </c>
      <c r="Q1211" s="14"/>
      <c r="R1211" s="14">
        <v>206</v>
      </c>
      <c r="S1211" s="12"/>
      <c r="T1211" s="14" t="s">
        <v>2390</v>
      </c>
      <c r="U1211" s="10"/>
    </row>
    <row r="1212" ht="91" customHeight="1" spans="1:21">
      <c r="A1212" s="14">
        <v>131</v>
      </c>
      <c r="B1212" s="14" t="s">
        <v>2484</v>
      </c>
      <c r="C1212" s="69" t="s">
        <v>2485</v>
      </c>
      <c r="D1212" s="14" t="s">
        <v>2469</v>
      </c>
      <c r="E1212" s="14" t="s">
        <v>2470</v>
      </c>
      <c r="F1212" s="14">
        <v>35</v>
      </c>
      <c r="G1212" s="14">
        <v>0</v>
      </c>
      <c r="H1212" s="69">
        <v>324</v>
      </c>
      <c r="I1212" s="14">
        <v>1</v>
      </c>
      <c r="J1212" s="69">
        <v>11</v>
      </c>
      <c r="K1212" s="14">
        <v>0.36</v>
      </c>
      <c r="L1212" s="69">
        <v>2.9</v>
      </c>
      <c r="M1212" s="14">
        <v>5</v>
      </c>
      <c r="N1212" s="14">
        <v>5</v>
      </c>
      <c r="O1212" s="14">
        <v>1996</v>
      </c>
      <c r="P1212" s="14" t="s">
        <v>49</v>
      </c>
      <c r="Q1212" s="14" t="s">
        <v>2471</v>
      </c>
      <c r="R1212" s="14">
        <v>144</v>
      </c>
      <c r="S1212" s="11">
        <v>1152</v>
      </c>
      <c r="T1212" s="14" t="s">
        <v>2390</v>
      </c>
      <c r="U1212" s="10"/>
    </row>
    <row r="1213" ht="91" customHeight="1" spans="1:21">
      <c r="A1213" s="14">
        <v>132</v>
      </c>
      <c r="B1213" s="14" t="s">
        <v>1926</v>
      </c>
      <c r="C1213" s="111"/>
      <c r="D1213" s="14" t="s">
        <v>2469</v>
      </c>
      <c r="E1213" s="14" t="s">
        <v>2470</v>
      </c>
      <c r="F1213" s="14">
        <v>22</v>
      </c>
      <c r="G1213" s="14">
        <v>0</v>
      </c>
      <c r="H1213" s="111"/>
      <c r="I1213" s="14">
        <v>1</v>
      </c>
      <c r="J1213" s="111"/>
      <c r="K1213" s="14">
        <v>0.17</v>
      </c>
      <c r="L1213" s="111"/>
      <c r="M1213" s="14">
        <v>1</v>
      </c>
      <c r="N1213" s="14">
        <v>1</v>
      </c>
      <c r="O1213" s="14">
        <v>1997</v>
      </c>
      <c r="P1213" s="14" t="s">
        <v>599</v>
      </c>
      <c r="Q1213" s="14"/>
      <c r="R1213" s="14">
        <v>66</v>
      </c>
      <c r="S1213" s="183"/>
      <c r="T1213" s="14" t="s">
        <v>2390</v>
      </c>
      <c r="U1213" s="10"/>
    </row>
    <row r="1214" ht="91" customHeight="1" spans="1:21">
      <c r="A1214" s="14">
        <v>133</v>
      </c>
      <c r="B1214" s="14" t="s">
        <v>2486</v>
      </c>
      <c r="C1214" s="111"/>
      <c r="D1214" s="14" t="s">
        <v>2469</v>
      </c>
      <c r="E1214" s="14" t="s">
        <v>2470</v>
      </c>
      <c r="F1214" s="14">
        <v>40</v>
      </c>
      <c r="G1214" s="14">
        <v>0</v>
      </c>
      <c r="H1214" s="111"/>
      <c r="I1214" s="14">
        <v>2</v>
      </c>
      <c r="J1214" s="111"/>
      <c r="K1214" s="14">
        <v>0.31</v>
      </c>
      <c r="L1214" s="111"/>
      <c r="M1214" s="14">
        <v>2</v>
      </c>
      <c r="N1214" s="14">
        <v>2</v>
      </c>
      <c r="O1214" s="14">
        <v>1997</v>
      </c>
      <c r="P1214" s="14" t="s">
        <v>599</v>
      </c>
      <c r="Q1214" s="14"/>
      <c r="R1214" s="14">
        <v>124</v>
      </c>
      <c r="S1214" s="183"/>
      <c r="T1214" s="14" t="s">
        <v>2390</v>
      </c>
      <c r="U1214" s="10"/>
    </row>
    <row r="1215" ht="91" customHeight="1" spans="1:21">
      <c r="A1215" s="14">
        <v>134</v>
      </c>
      <c r="B1215" s="14" t="s">
        <v>2487</v>
      </c>
      <c r="C1215" s="111"/>
      <c r="D1215" s="14" t="s">
        <v>2469</v>
      </c>
      <c r="E1215" s="14" t="s">
        <v>2470</v>
      </c>
      <c r="F1215" s="14">
        <v>22</v>
      </c>
      <c r="G1215" s="14">
        <v>0</v>
      </c>
      <c r="H1215" s="111"/>
      <c r="I1215" s="14">
        <v>1</v>
      </c>
      <c r="J1215" s="111"/>
      <c r="K1215" s="14">
        <v>0.22</v>
      </c>
      <c r="L1215" s="111"/>
      <c r="M1215" s="14">
        <v>1</v>
      </c>
      <c r="N1215" s="14">
        <v>1</v>
      </c>
      <c r="O1215" s="14">
        <v>1997</v>
      </c>
      <c r="P1215" s="14" t="s">
        <v>599</v>
      </c>
      <c r="Q1215" s="14"/>
      <c r="R1215" s="14">
        <v>86</v>
      </c>
      <c r="S1215" s="183"/>
      <c r="T1215" s="14" t="s">
        <v>2390</v>
      </c>
      <c r="U1215" s="10"/>
    </row>
    <row r="1216" ht="91" customHeight="1" spans="1:21">
      <c r="A1216" s="14">
        <v>135</v>
      </c>
      <c r="B1216" s="14" t="s">
        <v>2488</v>
      </c>
      <c r="C1216" s="111"/>
      <c r="D1216" s="14" t="s">
        <v>2469</v>
      </c>
      <c r="E1216" s="14" t="s">
        <v>2470</v>
      </c>
      <c r="F1216" s="14">
        <v>44</v>
      </c>
      <c r="G1216" s="14">
        <v>0</v>
      </c>
      <c r="H1216" s="111"/>
      <c r="I1216" s="14">
        <v>1</v>
      </c>
      <c r="J1216" s="111"/>
      <c r="K1216" s="14">
        <v>0.32</v>
      </c>
      <c r="L1216" s="111"/>
      <c r="M1216" s="14">
        <v>2</v>
      </c>
      <c r="N1216" s="14">
        <v>2</v>
      </c>
      <c r="O1216" s="14">
        <v>1998</v>
      </c>
      <c r="P1216" s="14" t="s">
        <v>599</v>
      </c>
      <c r="Q1216" s="14"/>
      <c r="R1216" s="14">
        <v>128</v>
      </c>
      <c r="S1216" s="183"/>
      <c r="T1216" s="14" t="s">
        <v>2390</v>
      </c>
      <c r="U1216" s="10"/>
    </row>
    <row r="1217" ht="91" customHeight="1" spans="1:21">
      <c r="A1217" s="14">
        <v>136</v>
      </c>
      <c r="B1217" s="14" t="s">
        <v>2489</v>
      </c>
      <c r="C1217" s="111"/>
      <c r="D1217" s="14" t="s">
        <v>2469</v>
      </c>
      <c r="E1217" s="14" t="s">
        <v>2470</v>
      </c>
      <c r="F1217" s="14">
        <v>56</v>
      </c>
      <c r="G1217" s="14">
        <v>0</v>
      </c>
      <c r="H1217" s="111"/>
      <c r="I1217" s="14">
        <v>3</v>
      </c>
      <c r="J1217" s="111"/>
      <c r="K1217" s="14">
        <v>0.52</v>
      </c>
      <c r="L1217" s="111"/>
      <c r="M1217" s="14">
        <v>14</v>
      </c>
      <c r="N1217" s="14">
        <v>14</v>
      </c>
      <c r="O1217" s="14">
        <v>1997</v>
      </c>
      <c r="P1217" s="14" t="s">
        <v>599</v>
      </c>
      <c r="Q1217" s="14"/>
      <c r="R1217" s="14">
        <v>206</v>
      </c>
      <c r="S1217" s="183"/>
      <c r="T1217" s="14" t="s">
        <v>2390</v>
      </c>
      <c r="U1217" s="10"/>
    </row>
    <row r="1218" ht="91" customHeight="1" spans="1:21">
      <c r="A1218" s="14">
        <v>137</v>
      </c>
      <c r="B1218" s="14" t="s">
        <v>2490</v>
      </c>
      <c r="C1218" s="70"/>
      <c r="D1218" s="14" t="s">
        <v>2469</v>
      </c>
      <c r="E1218" s="14" t="s">
        <v>2470</v>
      </c>
      <c r="F1218" s="14">
        <v>105</v>
      </c>
      <c r="G1218" s="14">
        <v>0</v>
      </c>
      <c r="H1218" s="70"/>
      <c r="I1218" s="14">
        <v>2</v>
      </c>
      <c r="J1218" s="70"/>
      <c r="K1218" s="14">
        <v>1</v>
      </c>
      <c r="L1218" s="70"/>
      <c r="M1218" s="14">
        <v>14</v>
      </c>
      <c r="N1218" s="14">
        <v>14</v>
      </c>
      <c r="O1218" s="14">
        <v>1996</v>
      </c>
      <c r="P1218" s="14" t="s">
        <v>599</v>
      </c>
      <c r="Q1218" s="14"/>
      <c r="R1218" s="14">
        <v>398</v>
      </c>
      <c r="S1218" s="12"/>
      <c r="T1218" s="14" t="s">
        <v>2390</v>
      </c>
      <c r="U1218" s="10"/>
    </row>
    <row r="1219" ht="109" customHeight="1" spans="1:21">
      <c r="A1219" s="14">
        <v>138</v>
      </c>
      <c r="B1219" s="14" t="s">
        <v>2491</v>
      </c>
      <c r="C1219" s="69" t="s">
        <v>2492</v>
      </c>
      <c r="D1219" s="14" t="s">
        <v>2469</v>
      </c>
      <c r="E1219" s="14" t="s">
        <v>2493</v>
      </c>
      <c r="F1219" s="14">
        <v>45</v>
      </c>
      <c r="G1219" s="14">
        <v>0</v>
      </c>
      <c r="H1219" s="69">
        <v>168</v>
      </c>
      <c r="I1219" s="14">
        <v>4</v>
      </c>
      <c r="J1219" s="69">
        <v>13</v>
      </c>
      <c r="K1219" s="14">
        <v>0.42</v>
      </c>
      <c r="L1219" s="69">
        <v>1.69</v>
      </c>
      <c r="M1219" s="14">
        <v>9</v>
      </c>
      <c r="N1219" s="14">
        <v>9</v>
      </c>
      <c r="O1219" s="14">
        <v>1994</v>
      </c>
      <c r="P1219" s="14" t="s">
        <v>599</v>
      </c>
      <c r="Q1219" s="14" t="s">
        <v>2471</v>
      </c>
      <c r="R1219" s="14">
        <v>166</v>
      </c>
      <c r="S1219" s="11">
        <v>672</v>
      </c>
      <c r="T1219" s="14" t="s">
        <v>2390</v>
      </c>
      <c r="U1219" s="10"/>
    </row>
    <row r="1220" ht="109" customHeight="1" spans="1:21">
      <c r="A1220" s="14">
        <v>139</v>
      </c>
      <c r="B1220" s="14" t="s">
        <v>2494</v>
      </c>
      <c r="C1220" s="111"/>
      <c r="D1220" s="14" t="s">
        <v>2469</v>
      </c>
      <c r="E1220" s="14" t="s">
        <v>2493</v>
      </c>
      <c r="F1220" s="14">
        <v>40</v>
      </c>
      <c r="G1220" s="14">
        <v>0</v>
      </c>
      <c r="H1220" s="111"/>
      <c r="I1220" s="14">
        <v>2</v>
      </c>
      <c r="J1220" s="111"/>
      <c r="K1220" s="14">
        <v>0.36</v>
      </c>
      <c r="L1220" s="111"/>
      <c r="M1220" s="14">
        <v>5</v>
      </c>
      <c r="N1220" s="14">
        <v>5</v>
      </c>
      <c r="O1220" s="14">
        <v>1992</v>
      </c>
      <c r="P1220" s="14" t="s">
        <v>37</v>
      </c>
      <c r="Q1220" s="14"/>
      <c r="R1220" s="14">
        <v>144</v>
      </c>
      <c r="S1220" s="183"/>
      <c r="T1220" s="14" t="s">
        <v>2390</v>
      </c>
      <c r="U1220" s="10"/>
    </row>
    <row r="1221" ht="109" customHeight="1" spans="1:21">
      <c r="A1221" s="14">
        <v>140</v>
      </c>
      <c r="B1221" s="14" t="s">
        <v>2495</v>
      </c>
      <c r="C1221" s="111"/>
      <c r="D1221" s="14" t="s">
        <v>2469</v>
      </c>
      <c r="E1221" s="14" t="s">
        <v>2493</v>
      </c>
      <c r="F1221" s="14">
        <v>70</v>
      </c>
      <c r="G1221" s="14">
        <v>0</v>
      </c>
      <c r="H1221" s="111"/>
      <c r="I1221" s="14">
        <v>3</v>
      </c>
      <c r="J1221" s="111"/>
      <c r="K1221" s="14">
        <v>0.76</v>
      </c>
      <c r="L1221" s="111"/>
      <c r="M1221" s="14">
        <v>4</v>
      </c>
      <c r="N1221" s="14">
        <v>4</v>
      </c>
      <c r="O1221" s="14">
        <v>1999</v>
      </c>
      <c r="P1221" s="14" t="s">
        <v>599</v>
      </c>
      <c r="Q1221" s="14"/>
      <c r="R1221" s="14">
        <v>304</v>
      </c>
      <c r="S1221" s="183"/>
      <c r="T1221" s="14" t="s">
        <v>2390</v>
      </c>
      <c r="U1221" s="10"/>
    </row>
    <row r="1222" ht="109" customHeight="1" spans="1:21">
      <c r="A1222" s="14">
        <v>141</v>
      </c>
      <c r="B1222" s="14" t="s">
        <v>555</v>
      </c>
      <c r="C1222" s="70"/>
      <c r="D1222" s="14" t="s">
        <v>2469</v>
      </c>
      <c r="E1222" s="14" t="s">
        <v>2493</v>
      </c>
      <c r="F1222" s="14">
        <v>13</v>
      </c>
      <c r="G1222" s="14">
        <v>0</v>
      </c>
      <c r="H1222" s="70"/>
      <c r="I1222" s="14">
        <v>4</v>
      </c>
      <c r="J1222" s="70"/>
      <c r="K1222" s="14">
        <v>0.15</v>
      </c>
      <c r="L1222" s="70"/>
      <c r="M1222" s="14">
        <v>7</v>
      </c>
      <c r="N1222" s="14">
        <v>7</v>
      </c>
      <c r="O1222" s="14">
        <v>1999</v>
      </c>
      <c r="P1222" s="14" t="s">
        <v>1449</v>
      </c>
      <c r="Q1222" s="14"/>
      <c r="R1222" s="14">
        <v>58</v>
      </c>
      <c r="S1222" s="12"/>
      <c r="T1222" s="14" t="s">
        <v>2390</v>
      </c>
      <c r="U1222" s="10"/>
    </row>
    <row r="1223" ht="181" customHeight="1" spans="1:21">
      <c r="A1223" s="14">
        <v>142</v>
      </c>
      <c r="B1223" s="14" t="s">
        <v>2496</v>
      </c>
      <c r="C1223" s="14" t="s">
        <v>2497</v>
      </c>
      <c r="D1223" s="14" t="s">
        <v>2469</v>
      </c>
      <c r="E1223" s="14" t="s">
        <v>2498</v>
      </c>
      <c r="F1223" s="14">
        <v>8</v>
      </c>
      <c r="G1223" s="14">
        <v>0</v>
      </c>
      <c r="H1223" s="69">
        <v>102</v>
      </c>
      <c r="I1223" s="14">
        <v>2</v>
      </c>
      <c r="J1223" s="69">
        <v>32</v>
      </c>
      <c r="K1223" s="14">
        <v>0.1</v>
      </c>
      <c r="L1223" s="69">
        <v>1.06</v>
      </c>
      <c r="M1223" s="14">
        <v>2</v>
      </c>
      <c r="N1223" s="14">
        <v>2</v>
      </c>
      <c r="O1223" s="14">
        <v>1993</v>
      </c>
      <c r="P1223" s="14" t="s">
        <v>2287</v>
      </c>
      <c r="Q1223" s="14" t="s">
        <v>2471</v>
      </c>
      <c r="R1223" s="14">
        <v>38</v>
      </c>
      <c r="S1223" s="11">
        <v>420</v>
      </c>
      <c r="T1223" s="14" t="s">
        <v>2390</v>
      </c>
      <c r="U1223" s="10"/>
    </row>
    <row r="1224" ht="145" customHeight="1" spans="1:21">
      <c r="A1224" s="14">
        <v>143</v>
      </c>
      <c r="B1224" s="14" t="s">
        <v>2499</v>
      </c>
      <c r="C1224" s="14"/>
      <c r="D1224" s="14" t="s">
        <v>2469</v>
      </c>
      <c r="E1224" s="14" t="s">
        <v>2498</v>
      </c>
      <c r="F1224" s="14">
        <v>68</v>
      </c>
      <c r="G1224" s="14">
        <v>0</v>
      </c>
      <c r="H1224" s="111"/>
      <c r="I1224" s="14">
        <v>4</v>
      </c>
      <c r="J1224" s="111"/>
      <c r="K1224" s="14">
        <v>0.58</v>
      </c>
      <c r="L1224" s="111"/>
      <c r="M1224" s="14">
        <v>18</v>
      </c>
      <c r="N1224" s="14">
        <v>18</v>
      </c>
      <c r="O1224" s="14">
        <v>1995</v>
      </c>
      <c r="P1224" s="14" t="s">
        <v>37</v>
      </c>
      <c r="Q1224" s="14"/>
      <c r="R1224" s="14">
        <v>230</v>
      </c>
      <c r="S1224" s="183"/>
      <c r="T1224" s="14" t="s">
        <v>2390</v>
      </c>
      <c r="U1224" s="10"/>
    </row>
    <row r="1225" ht="145" customHeight="1" spans="1:21">
      <c r="A1225" s="14">
        <v>144</v>
      </c>
      <c r="B1225" s="14" t="s">
        <v>2500</v>
      </c>
      <c r="C1225" s="14"/>
      <c r="D1225" s="14" t="s">
        <v>2469</v>
      </c>
      <c r="E1225" s="14" t="s">
        <v>2498</v>
      </c>
      <c r="F1225" s="14">
        <v>26</v>
      </c>
      <c r="G1225" s="14">
        <v>0</v>
      </c>
      <c r="H1225" s="70"/>
      <c r="I1225" s="14">
        <v>26</v>
      </c>
      <c r="J1225" s="70"/>
      <c r="K1225" s="14">
        <v>0.38</v>
      </c>
      <c r="L1225" s="70"/>
      <c r="M1225" s="14">
        <v>26</v>
      </c>
      <c r="N1225" s="14">
        <v>26</v>
      </c>
      <c r="O1225" s="14">
        <v>1995</v>
      </c>
      <c r="P1225" s="14" t="s">
        <v>37</v>
      </c>
      <c r="Q1225" s="14"/>
      <c r="R1225" s="14">
        <v>152</v>
      </c>
      <c r="S1225" s="12"/>
      <c r="T1225" s="14" t="s">
        <v>2390</v>
      </c>
      <c r="U1225" s="10"/>
    </row>
    <row r="1226" ht="99" customHeight="1" spans="1:21">
      <c r="A1226" s="14">
        <v>145</v>
      </c>
      <c r="B1226" s="14" t="s">
        <v>2501</v>
      </c>
      <c r="C1226" s="14" t="s">
        <v>2502</v>
      </c>
      <c r="D1226" s="17" t="s">
        <v>2503</v>
      </c>
      <c r="E1226" s="17" t="s">
        <v>2504</v>
      </c>
      <c r="F1226" s="14">
        <v>597</v>
      </c>
      <c r="G1226" s="14">
        <v>0</v>
      </c>
      <c r="H1226" s="14">
        <v>597</v>
      </c>
      <c r="I1226" s="14">
        <v>120</v>
      </c>
      <c r="J1226" s="14">
        <v>120</v>
      </c>
      <c r="K1226" s="14">
        <v>4.7</v>
      </c>
      <c r="L1226" s="14">
        <v>4.7</v>
      </c>
      <c r="M1226" s="14">
        <v>16</v>
      </c>
      <c r="N1226" s="14">
        <v>16</v>
      </c>
      <c r="O1226" s="202" t="s">
        <v>2505</v>
      </c>
      <c r="P1226" s="10" t="s">
        <v>61</v>
      </c>
      <c r="Q1226" s="204" t="s">
        <v>2506</v>
      </c>
      <c r="R1226" s="14">
        <v>2925</v>
      </c>
      <c r="S1226" s="14">
        <v>2925</v>
      </c>
      <c r="T1226" s="14" t="s">
        <v>2390</v>
      </c>
      <c r="U1226" s="10"/>
    </row>
    <row r="1227" ht="99" customHeight="1" spans="1:21">
      <c r="A1227" s="14">
        <v>146</v>
      </c>
      <c r="B1227" s="14" t="s">
        <v>2507</v>
      </c>
      <c r="C1227" s="14" t="s">
        <v>2508</v>
      </c>
      <c r="D1227" s="17" t="s">
        <v>2503</v>
      </c>
      <c r="E1227" s="17" t="s">
        <v>2509</v>
      </c>
      <c r="F1227" s="14">
        <v>66</v>
      </c>
      <c r="G1227" s="14">
        <v>0</v>
      </c>
      <c r="H1227" s="14">
        <v>66</v>
      </c>
      <c r="I1227" s="14">
        <v>30</v>
      </c>
      <c r="J1227" s="14">
        <v>30</v>
      </c>
      <c r="K1227" s="14">
        <v>1.12</v>
      </c>
      <c r="L1227" s="14">
        <v>1.12</v>
      </c>
      <c r="M1227" s="14">
        <v>2</v>
      </c>
      <c r="N1227" s="14">
        <v>2</v>
      </c>
      <c r="O1227" s="17">
        <v>1985</v>
      </c>
      <c r="P1227" s="10" t="s">
        <v>37</v>
      </c>
      <c r="Q1227" s="204" t="s">
        <v>2510</v>
      </c>
      <c r="R1227" s="14">
        <v>560</v>
      </c>
      <c r="S1227" s="14">
        <v>560</v>
      </c>
      <c r="T1227" s="14" t="s">
        <v>390</v>
      </c>
      <c r="U1227" s="10"/>
    </row>
    <row r="1228" ht="99" customHeight="1" spans="1:21">
      <c r="A1228" s="14">
        <v>147</v>
      </c>
      <c r="B1228" s="14" t="s">
        <v>2511</v>
      </c>
      <c r="C1228" s="14" t="s">
        <v>2512</v>
      </c>
      <c r="D1228" s="17" t="s">
        <v>2503</v>
      </c>
      <c r="E1228" s="17" t="s">
        <v>2509</v>
      </c>
      <c r="F1228" s="14">
        <v>36</v>
      </c>
      <c r="G1228" s="14">
        <v>0</v>
      </c>
      <c r="H1228" s="69">
        <v>49</v>
      </c>
      <c r="I1228" s="14">
        <v>16</v>
      </c>
      <c r="J1228" s="69">
        <v>24</v>
      </c>
      <c r="K1228" s="14">
        <v>1.03</v>
      </c>
      <c r="L1228" s="69">
        <v>1.24</v>
      </c>
      <c r="M1228" s="14">
        <v>4</v>
      </c>
      <c r="N1228" s="14">
        <v>4</v>
      </c>
      <c r="O1228" s="17" t="s">
        <v>2513</v>
      </c>
      <c r="P1228" s="10" t="s">
        <v>37</v>
      </c>
      <c r="Q1228" s="204" t="s">
        <v>2514</v>
      </c>
      <c r="R1228" s="14">
        <v>360</v>
      </c>
      <c r="S1228" s="11">
        <v>490</v>
      </c>
      <c r="T1228" s="14" t="s">
        <v>34</v>
      </c>
      <c r="U1228" s="10"/>
    </row>
    <row r="1229" ht="99" customHeight="1" spans="1:21">
      <c r="A1229" s="14">
        <v>148</v>
      </c>
      <c r="B1229" s="14" t="s">
        <v>2515</v>
      </c>
      <c r="C1229" s="14"/>
      <c r="D1229" s="17" t="s">
        <v>2503</v>
      </c>
      <c r="E1229" s="17" t="s">
        <v>2509</v>
      </c>
      <c r="F1229" s="14">
        <v>13</v>
      </c>
      <c r="G1229" s="14">
        <v>0</v>
      </c>
      <c r="H1229" s="70"/>
      <c r="I1229" s="14">
        <v>8</v>
      </c>
      <c r="J1229" s="70"/>
      <c r="K1229" s="14">
        <v>0.21</v>
      </c>
      <c r="L1229" s="70"/>
      <c r="M1229" s="14">
        <v>0</v>
      </c>
      <c r="N1229" s="14">
        <v>0</v>
      </c>
      <c r="O1229" s="17" t="s">
        <v>2516</v>
      </c>
      <c r="P1229" s="10" t="s">
        <v>37</v>
      </c>
      <c r="Q1229" s="204"/>
      <c r="R1229" s="14">
        <v>130</v>
      </c>
      <c r="S1229" s="12"/>
      <c r="T1229" s="14" t="s">
        <v>34</v>
      </c>
      <c r="U1229" s="10"/>
    </row>
    <row r="1230" ht="45" customHeight="1" spans="1:21">
      <c r="A1230" s="38" t="s">
        <v>241</v>
      </c>
      <c r="B1230" s="38" t="s">
        <v>2517</v>
      </c>
      <c r="C1230" s="38"/>
      <c r="D1230" s="38"/>
      <c r="E1230" s="38"/>
      <c r="F1230" s="38">
        <f t="shared" ref="F1230:K1230" si="16">SUM(F1082:F1229)</f>
        <v>42192</v>
      </c>
      <c r="G1230" s="38">
        <v>0</v>
      </c>
      <c r="H1230" s="38">
        <v>42192</v>
      </c>
      <c r="I1230" s="38">
        <f t="shared" si="16"/>
        <v>1797</v>
      </c>
      <c r="J1230" s="38">
        <v>1797</v>
      </c>
      <c r="K1230" s="38">
        <f t="shared" si="16"/>
        <v>423.58</v>
      </c>
      <c r="L1230" s="38">
        <v>423.58</v>
      </c>
      <c r="M1230" s="38">
        <f t="shared" ref="M1230:R1230" si="17">SUM(M1082:M1229)</f>
        <v>3761</v>
      </c>
      <c r="N1230" s="38">
        <f t="shared" si="17"/>
        <v>3737</v>
      </c>
      <c r="O1230" s="38"/>
      <c r="P1230" s="38"/>
      <c r="Q1230" s="38"/>
      <c r="R1230" s="38">
        <f t="shared" si="17"/>
        <v>92231.75</v>
      </c>
      <c r="S1230" s="49">
        <v>92231.75</v>
      </c>
      <c r="T1230" s="38"/>
      <c r="U1230" s="49"/>
    </row>
    <row r="1231" ht="45" customHeight="1" spans="1:21">
      <c r="A1231" s="13" t="s">
        <v>2518</v>
      </c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</row>
    <row r="1232" ht="187" customHeight="1" spans="1:21">
      <c r="A1232" s="179">
        <v>1</v>
      </c>
      <c r="B1232" s="179" t="s">
        <v>2519</v>
      </c>
      <c r="C1232" s="179" t="s">
        <v>2520</v>
      </c>
      <c r="D1232" s="179" t="s">
        <v>2521</v>
      </c>
      <c r="E1232" s="179" t="s">
        <v>2522</v>
      </c>
      <c r="F1232" s="179">
        <v>308</v>
      </c>
      <c r="G1232" s="179">
        <v>0</v>
      </c>
      <c r="H1232" s="179">
        <v>308</v>
      </c>
      <c r="I1232" s="179">
        <v>250</v>
      </c>
      <c r="J1232" s="179">
        <v>250</v>
      </c>
      <c r="K1232" s="179">
        <v>6.09</v>
      </c>
      <c r="L1232" s="179">
        <v>6.09</v>
      </c>
      <c r="M1232" s="179">
        <v>5</v>
      </c>
      <c r="N1232" s="179">
        <v>5</v>
      </c>
      <c r="O1232" s="179" t="s">
        <v>163</v>
      </c>
      <c r="P1232" s="179" t="s">
        <v>2523</v>
      </c>
      <c r="Q1232" s="179" t="s">
        <v>2524</v>
      </c>
      <c r="R1232" s="179">
        <v>900</v>
      </c>
      <c r="S1232" s="179">
        <v>900</v>
      </c>
      <c r="T1232" s="179" t="s">
        <v>581</v>
      </c>
      <c r="U1232" s="179"/>
    </row>
    <row r="1233" ht="187" customHeight="1" spans="1:21">
      <c r="A1233" s="179">
        <v>2</v>
      </c>
      <c r="B1233" s="179" t="s">
        <v>2525</v>
      </c>
      <c r="C1233" s="179" t="s">
        <v>2526</v>
      </c>
      <c r="D1233" s="179" t="s">
        <v>2521</v>
      </c>
      <c r="E1233" s="179" t="s">
        <v>2527</v>
      </c>
      <c r="F1233" s="179">
        <v>1262</v>
      </c>
      <c r="G1233" s="179">
        <v>0</v>
      </c>
      <c r="H1233" s="179">
        <v>1262</v>
      </c>
      <c r="I1233" s="179">
        <v>65</v>
      </c>
      <c r="J1233" s="179">
        <v>65</v>
      </c>
      <c r="K1233" s="179">
        <v>11.2</v>
      </c>
      <c r="L1233" s="179">
        <v>11.2</v>
      </c>
      <c r="M1233" s="179">
        <v>92</v>
      </c>
      <c r="N1233" s="179">
        <v>92</v>
      </c>
      <c r="O1233" s="179" t="s">
        <v>1631</v>
      </c>
      <c r="P1233" s="179" t="s">
        <v>874</v>
      </c>
      <c r="Q1233" s="179" t="s">
        <v>2524</v>
      </c>
      <c r="R1233" s="179">
        <v>2400</v>
      </c>
      <c r="S1233" s="179">
        <v>2400</v>
      </c>
      <c r="T1233" s="179" t="s">
        <v>581</v>
      </c>
      <c r="U1233" s="179"/>
    </row>
    <row r="1234" ht="187" customHeight="1" spans="1:21">
      <c r="A1234" s="179">
        <v>3</v>
      </c>
      <c r="B1234" s="179" t="s">
        <v>2528</v>
      </c>
      <c r="C1234" s="179" t="s">
        <v>2529</v>
      </c>
      <c r="D1234" s="179" t="s">
        <v>2521</v>
      </c>
      <c r="E1234" s="179" t="s">
        <v>2522</v>
      </c>
      <c r="F1234" s="179">
        <v>516</v>
      </c>
      <c r="G1234" s="179">
        <v>0</v>
      </c>
      <c r="H1234" s="179">
        <v>516</v>
      </c>
      <c r="I1234" s="179">
        <v>13</v>
      </c>
      <c r="J1234" s="179">
        <v>13</v>
      </c>
      <c r="K1234" s="179">
        <v>6.7</v>
      </c>
      <c r="L1234" s="179">
        <v>6.7</v>
      </c>
      <c r="M1234" s="179">
        <v>43</v>
      </c>
      <c r="N1234" s="179">
        <v>42</v>
      </c>
      <c r="O1234" s="179" t="s">
        <v>370</v>
      </c>
      <c r="P1234" s="179" t="s">
        <v>874</v>
      </c>
      <c r="Q1234" s="179" t="s">
        <v>2524</v>
      </c>
      <c r="R1234" s="179">
        <v>1300</v>
      </c>
      <c r="S1234" s="179">
        <v>1300</v>
      </c>
      <c r="T1234" s="179" t="s">
        <v>581</v>
      </c>
      <c r="U1234" s="179"/>
    </row>
    <row r="1235" ht="187" customHeight="1" spans="1:21">
      <c r="A1235" s="179">
        <v>4</v>
      </c>
      <c r="B1235" s="179" t="s">
        <v>2530</v>
      </c>
      <c r="C1235" s="179" t="s">
        <v>2531</v>
      </c>
      <c r="D1235" s="179" t="s">
        <v>2521</v>
      </c>
      <c r="E1235" s="179" t="s">
        <v>2532</v>
      </c>
      <c r="F1235" s="179">
        <v>408</v>
      </c>
      <c r="G1235" s="179">
        <v>0</v>
      </c>
      <c r="H1235" s="179">
        <v>408</v>
      </c>
      <c r="I1235" s="179">
        <v>21</v>
      </c>
      <c r="J1235" s="179">
        <v>21</v>
      </c>
      <c r="K1235" s="179">
        <v>3.5</v>
      </c>
      <c r="L1235" s="179">
        <v>3.5</v>
      </c>
      <c r="M1235" s="179">
        <v>41</v>
      </c>
      <c r="N1235" s="179">
        <v>41</v>
      </c>
      <c r="O1235" s="179" t="s">
        <v>370</v>
      </c>
      <c r="P1235" s="179" t="s">
        <v>37</v>
      </c>
      <c r="Q1235" s="179" t="s">
        <v>2524</v>
      </c>
      <c r="R1235" s="179">
        <v>900</v>
      </c>
      <c r="S1235" s="179">
        <v>900</v>
      </c>
      <c r="T1235" s="179" t="s">
        <v>581</v>
      </c>
      <c r="U1235" s="179"/>
    </row>
    <row r="1236" ht="187" customHeight="1" spans="1:21">
      <c r="A1236" s="179">
        <v>5</v>
      </c>
      <c r="B1236" s="179" t="s">
        <v>2533</v>
      </c>
      <c r="C1236" s="179" t="s">
        <v>2534</v>
      </c>
      <c r="D1236" s="179" t="s">
        <v>2521</v>
      </c>
      <c r="E1236" s="179" t="s">
        <v>2535</v>
      </c>
      <c r="F1236" s="179">
        <v>525</v>
      </c>
      <c r="G1236" s="179">
        <v>0</v>
      </c>
      <c r="H1236" s="179">
        <v>525</v>
      </c>
      <c r="I1236" s="179">
        <v>22</v>
      </c>
      <c r="J1236" s="179">
        <v>22</v>
      </c>
      <c r="K1236" s="179">
        <v>5.63</v>
      </c>
      <c r="L1236" s="179">
        <v>5.63</v>
      </c>
      <c r="M1236" s="179">
        <v>55</v>
      </c>
      <c r="N1236" s="179">
        <v>55</v>
      </c>
      <c r="O1236" s="179" t="s">
        <v>163</v>
      </c>
      <c r="P1236" s="179" t="s">
        <v>874</v>
      </c>
      <c r="Q1236" s="179" t="s">
        <v>2524</v>
      </c>
      <c r="R1236" s="179">
        <v>1200</v>
      </c>
      <c r="S1236" s="179">
        <v>1200</v>
      </c>
      <c r="T1236" s="179" t="s">
        <v>581</v>
      </c>
      <c r="U1236" s="179"/>
    </row>
    <row r="1237" ht="187" customHeight="1" spans="1:21">
      <c r="A1237" s="179">
        <v>6</v>
      </c>
      <c r="B1237" s="179" t="s">
        <v>2536</v>
      </c>
      <c r="C1237" s="179" t="s">
        <v>2537</v>
      </c>
      <c r="D1237" s="179" t="s">
        <v>2521</v>
      </c>
      <c r="E1237" s="179" t="s">
        <v>2538</v>
      </c>
      <c r="F1237" s="179">
        <v>210</v>
      </c>
      <c r="G1237" s="179">
        <v>0</v>
      </c>
      <c r="H1237" s="179">
        <v>210</v>
      </c>
      <c r="I1237" s="179">
        <v>10</v>
      </c>
      <c r="J1237" s="179">
        <v>10</v>
      </c>
      <c r="K1237" s="179">
        <v>3.4</v>
      </c>
      <c r="L1237" s="179">
        <v>3.4</v>
      </c>
      <c r="M1237" s="179">
        <v>21</v>
      </c>
      <c r="N1237" s="179">
        <v>21</v>
      </c>
      <c r="O1237" s="179" t="s">
        <v>526</v>
      </c>
      <c r="P1237" s="179" t="s">
        <v>874</v>
      </c>
      <c r="Q1237" s="179" t="s">
        <v>2524</v>
      </c>
      <c r="R1237" s="179">
        <v>500</v>
      </c>
      <c r="S1237" s="179">
        <v>500</v>
      </c>
      <c r="T1237" s="179" t="s">
        <v>581</v>
      </c>
      <c r="U1237" s="179"/>
    </row>
    <row r="1238" ht="187" customHeight="1" spans="1:21">
      <c r="A1238" s="179">
        <v>7</v>
      </c>
      <c r="B1238" s="179" t="s">
        <v>2539</v>
      </c>
      <c r="C1238" s="179" t="s">
        <v>2540</v>
      </c>
      <c r="D1238" s="179" t="s">
        <v>2521</v>
      </c>
      <c r="E1238" s="179" t="s">
        <v>2538</v>
      </c>
      <c r="F1238" s="179">
        <v>459</v>
      </c>
      <c r="G1238" s="179">
        <v>0</v>
      </c>
      <c r="H1238" s="179">
        <v>459</v>
      </c>
      <c r="I1238" s="179">
        <v>20</v>
      </c>
      <c r="J1238" s="179">
        <v>20</v>
      </c>
      <c r="K1238" s="179">
        <v>6</v>
      </c>
      <c r="L1238" s="179">
        <v>6</v>
      </c>
      <c r="M1238" s="179">
        <v>47</v>
      </c>
      <c r="N1238" s="179">
        <v>47</v>
      </c>
      <c r="O1238" s="179" t="s">
        <v>526</v>
      </c>
      <c r="P1238" s="179" t="s">
        <v>874</v>
      </c>
      <c r="Q1238" s="179" t="s">
        <v>2524</v>
      </c>
      <c r="R1238" s="179">
        <v>1000</v>
      </c>
      <c r="S1238" s="179">
        <v>1000</v>
      </c>
      <c r="T1238" s="179" t="s">
        <v>581</v>
      </c>
      <c r="U1238" s="179"/>
    </row>
    <row r="1239" ht="187" customHeight="1" spans="1:21">
      <c r="A1239" s="179">
        <v>8</v>
      </c>
      <c r="B1239" s="179" t="s">
        <v>2541</v>
      </c>
      <c r="C1239" s="179" t="s">
        <v>2542</v>
      </c>
      <c r="D1239" s="179" t="s">
        <v>2521</v>
      </c>
      <c r="E1239" s="179" t="s">
        <v>2543</v>
      </c>
      <c r="F1239" s="179">
        <v>338</v>
      </c>
      <c r="G1239" s="179">
        <v>0</v>
      </c>
      <c r="H1239" s="179">
        <v>338</v>
      </c>
      <c r="I1239" s="179">
        <v>55</v>
      </c>
      <c r="J1239" s="179">
        <v>55</v>
      </c>
      <c r="K1239" s="179">
        <v>4.21</v>
      </c>
      <c r="L1239" s="179">
        <v>4.21</v>
      </c>
      <c r="M1239" s="179">
        <v>26</v>
      </c>
      <c r="N1239" s="179">
        <v>26</v>
      </c>
      <c r="O1239" s="179" t="s">
        <v>163</v>
      </c>
      <c r="P1239" s="179" t="s">
        <v>874</v>
      </c>
      <c r="Q1239" s="179" t="s">
        <v>2524</v>
      </c>
      <c r="R1239" s="179">
        <v>1200</v>
      </c>
      <c r="S1239" s="179">
        <v>1200</v>
      </c>
      <c r="T1239" s="179" t="s">
        <v>581</v>
      </c>
      <c r="U1239" s="179"/>
    </row>
    <row r="1240" ht="187" customHeight="1" spans="1:21">
      <c r="A1240" s="179">
        <v>9</v>
      </c>
      <c r="B1240" s="179" t="s">
        <v>2544</v>
      </c>
      <c r="C1240" s="179" t="s">
        <v>2545</v>
      </c>
      <c r="D1240" s="179" t="s">
        <v>2521</v>
      </c>
      <c r="E1240" s="179" t="s">
        <v>2546</v>
      </c>
      <c r="F1240" s="179">
        <v>166</v>
      </c>
      <c r="G1240" s="179">
        <v>0</v>
      </c>
      <c r="H1240" s="179">
        <v>166</v>
      </c>
      <c r="I1240" s="179">
        <v>52</v>
      </c>
      <c r="J1240" s="179">
        <v>52</v>
      </c>
      <c r="K1240" s="179">
        <v>2.1</v>
      </c>
      <c r="L1240" s="179">
        <v>2.1</v>
      </c>
      <c r="M1240" s="179">
        <v>12</v>
      </c>
      <c r="N1240" s="179">
        <v>12</v>
      </c>
      <c r="O1240" s="179" t="s">
        <v>163</v>
      </c>
      <c r="P1240" s="179" t="s">
        <v>874</v>
      </c>
      <c r="Q1240" s="179" t="s">
        <v>2524</v>
      </c>
      <c r="R1240" s="179">
        <v>500</v>
      </c>
      <c r="S1240" s="179">
        <v>500</v>
      </c>
      <c r="T1240" s="179" t="s">
        <v>581</v>
      </c>
      <c r="U1240" s="179"/>
    </row>
    <row r="1241" ht="187" customHeight="1" spans="1:21">
      <c r="A1241" s="179">
        <v>10</v>
      </c>
      <c r="B1241" s="179" t="s">
        <v>2547</v>
      </c>
      <c r="C1241" s="179" t="s">
        <v>2548</v>
      </c>
      <c r="D1241" s="179" t="s">
        <v>2521</v>
      </c>
      <c r="E1241" s="179" t="s">
        <v>2546</v>
      </c>
      <c r="F1241" s="179">
        <v>556</v>
      </c>
      <c r="G1241" s="179">
        <v>0</v>
      </c>
      <c r="H1241" s="179">
        <v>556</v>
      </c>
      <c r="I1241" s="179">
        <v>24</v>
      </c>
      <c r="J1241" s="179">
        <v>24</v>
      </c>
      <c r="K1241" s="179">
        <v>8</v>
      </c>
      <c r="L1241" s="179">
        <v>8</v>
      </c>
      <c r="M1241" s="179">
        <v>54</v>
      </c>
      <c r="N1241" s="179">
        <v>54</v>
      </c>
      <c r="O1241" s="179" t="s">
        <v>523</v>
      </c>
      <c r="P1241" s="179" t="s">
        <v>874</v>
      </c>
      <c r="Q1241" s="179" t="s">
        <v>2524</v>
      </c>
      <c r="R1241" s="179">
        <v>1200</v>
      </c>
      <c r="S1241" s="179">
        <v>1200</v>
      </c>
      <c r="T1241" s="179" t="s">
        <v>581</v>
      </c>
      <c r="U1241" s="179"/>
    </row>
    <row r="1242" ht="187" customHeight="1" spans="1:21">
      <c r="A1242" s="179">
        <v>11</v>
      </c>
      <c r="B1242" s="179" t="s">
        <v>2549</v>
      </c>
      <c r="C1242" s="179" t="s">
        <v>2550</v>
      </c>
      <c r="D1242" s="179" t="s">
        <v>2521</v>
      </c>
      <c r="E1242" s="179" t="s">
        <v>2532</v>
      </c>
      <c r="F1242" s="179">
        <v>304</v>
      </c>
      <c r="G1242" s="179">
        <v>0</v>
      </c>
      <c r="H1242" s="179">
        <v>304</v>
      </c>
      <c r="I1242" s="179">
        <v>11</v>
      </c>
      <c r="J1242" s="179">
        <v>11</v>
      </c>
      <c r="K1242" s="179">
        <v>3.2</v>
      </c>
      <c r="L1242" s="179">
        <v>3.2</v>
      </c>
      <c r="M1242" s="179">
        <v>25</v>
      </c>
      <c r="N1242" s="179">
        <v>25</v>
      </c>
      <c r="O1242" s="179" t="s">
        <v>163</v>
      </c>
      <c r="P1242" s="179" t="s">
        <v>874</v>
      </c>
      <c r="Q1242" s="179" t="s">
        <v>2524</v>
      </c>
      <c r="R1242" s="179">
        <v>900</v>
      </c>
      <c r="S1242" s="179">
        <v>900</v>
      </c>
      <c r="T1242" s="179" t="s">
        <v>581</v>
      </c>
      <c r="U1242" s="179" t="s">
        <v>2551</v>
      </c>
    </row>
    <row r="1243" ht="409" customHeight="1" spans="1:21">
      <c r="A1243" s="179">
        <v>12</v>
      </c>
      <c r="B1243" s="179" t="s">
        <v>2552</v>
      </c>
      <c r="C1243" s="179" t="s">
        <v>2553</v>
      </c>
      <c r="D1243" s="193" t="s">
        <v>2554</v>
      </c>
      <c r="E1243" s="193" t="s">
        <v>2555</v>
      </c>
      <c r="F1243" s="179">
        <v>90</v>
      </c>
      <c r="G1243" s="179">
        <v>0</v>
      </c>
      <c r="H1243" s="179">
        <v>90</v>
      </c>
      <c r="I1243" s="179">
        <v>8</v>
      </c>
      <c r="J1243" s="179">
        <v>8</v>
      </c>
      <c r="K1243" s="179">
        <v>0.9</v>
      </c>
      <c r="L1243" s="179">
        <v>0.9</v>
      </c>
      <c r="M1243" s="179">
        <v>9</v>
      </c>
      <c r="N1243" s="179">
        <v>9</v>
      </c>
      <c r="O1243" s="193">
        <v>1993</v>
      </c>
      <c r="P1243" s="193" t="s">
        <v>61</v>
      </c>
      <c r="Q1243" s="179" t="s">
        <v>2556</v>
      </c>
      <c r="R1243" s="179">
        <v>300</v>
      </c>
      <c r="S1243" s="179">
        <v>300</v>
      </c>
      <c r="T1243" s="193" t="s">
        <v>2557</v>
      </c>
      <c r="U1243" s="193"/>
    </row>
    <row r="1244" ht="90" customHeight="1" spans="1:21">
      <c r="A1244" s="179">
        <v>13</v>
      </c>
      <c r="B1244" s="179" t="s">
        <v>2558</v>
      </c>
      <c r="C1244" s="179" t="s">
        <v>2559</v>
      </c>
      <c r="D1244" s="193" t="s">
        <v>2554</v>
      </c>
      <c r="E1244" s="193" t="s">
        <v>2560</v>
      </c>
      <c r="F1244" s="179">
        <v>300</v>
      </c>
      <c r="G1244" s="179">
        <v>0</v>
      </c>
      <c r="H1244" s="179">
        <v>300</v>
      </c>
      <c r="I1244" s="179">
        <v>20</v>
      </c>
      <c r="J1244" s="179">
        <v>20</v>
      </c>
      <c r="K1244" s="179">
        <v>3</v>
      </c>
      <c r="L1244" s="179">
        <v>3</v>
      </c>
      <c r="M1244" s="179">
        <v>30</v>
      </c>
      <c r="N1244" s="179">
        <v>30</v>
      </c>
      <c r="O1244" s="193">
        <v>2000</v>
      </c>
      <c r="P1244" s="193" t="s">
        <v>61</v>
      </c>
      <c r="Q1244" s="179" t="s">
        <v>2561</v>
      </c>
      <c r="R1244" s="179">
        <v>350</v>
      </c>
      <c r="S1244" s="179">
        <v>350</v>
      </c>
      <c r="T1244" s="193" t="s">
        <v>2390</v>
      </c>
      <c r="U1244" s="193"/>
    </row>
    <row r="1245" ht="66" customHeight="1" spans="1:21">
      <c r="A1245" s="179">
        <v>14</v>
      </c>
      <c r="B1245" s="179" t="s">
        <v>2562</v>
      </c>
      <c r="C1245" s="194" t="s">
        <v>2563</v>
      </c>
      <c r="D1245" s="193" t="s">
        <v>2564</v>
      </c>
      <c r="E1245" s="193" t="s">
        <v>2565</v>
      </c>
      <c r="F1245" s="179">
        <v>12</v>
      </c>
      <c r="G1245" s="179">
        <v>0</v>
      </c>
      <c r="H1245" s="179">
        <v>12</v>
      </c>
      <c r="I1245" s="179">
        <v>2</v>
      </c>
      <c r="J1245" s="179">
        <v>2</v>
      </c>
      <c r="K1245" s="179">
        <v>0.114</v>
      </c>
      <c r="L1245" s="179">
        <v>0.114</v>
      </c>
      <c r="M1245" s="179">
        <v>2</v>
      </c>
      <c r="N1245" s="179">
        <v>2</v>
      </c>
      <c r="O1245" s="193">
        <v>1997</v>
      </c>
      <c r="P1245" s="193" t="s">
        <v>37</v>
      </c>
      <c r="Q1245" s="179" t="s">
        <v>2566</v>
      </c>
      <c r="R1245" s="179">
        <v>60</v>
      </c>
      <c r="S1245" s="179">
        <v>60</v>
      </c>
      <c r="T1245" s="193" t="s">
        <v>2567</v>
      </c>
      <c r="U1245" s="193" t="s">
        <v>2563</v>
      </c>
    </row>
    <row r="1246" ht="66" customHeight="1" spans="1:21">
      <c r="A1246" s="179">
        <v>15</v>
      </c>
      <c r="B1246" s="179" t="s">
        <v>112</v>
      </c>
      <c r="C1246" s="195"/>
      <c r="D1246" s="193"/>
      <c r="E1246" s="193"/>
      <c r="F1246" s="179">
        <v>24</v>
      </c>
      <c r="G1246" s="179">
        <v>0</v>
      </c>
      <c r="H1246" s="179">
        <v>24</v>
      </c>
      <c r="I1246" s="179">
        <v>2</v>
      </c>
      <c r="J1246" s="179">
        <v>2</v>
      </c>
      <c r="K1246" s="179">
        <v>0.216</v>
      </c>
      <c r="L1246" s="179">
        <v>0.216</v>
      </c>
      <c r="M1246" s="179">
        <v>4</v>
      </c>
      <c r="N1246" s="179">
        <v>4</v>
      </c>
      <c r="O1246" s="193">
        <v>1997</v>
      </c>
      <c r="P1246" s="193" t="s">
        <v>37</v>
      </c>
      <c r="Q1246" s="179"/>
      <c r="R1246" s="179">
        <v>80</v>
      </c>
      <c r="S1246" s="179">
        <v>80</v>
      </c>
      <c r="T1246" s="179"/>
      <c r="U1246" s="193"/>
    </row>
    <row r="1247" ht="66" customHeight="1" spans="1:21">
      <c r="A1247" s="179">
        <v>16</v>
      </c>
      <c r="B1247" s="179" t="s">
        <v>1131</v>
      </c>
      <c r="C1247" s="195"/>
      <c r="D1247" s="193"/>
      <c r="E1247" s="193"/>
      <c r="F1247" s="179">
        <v>40</v>
      </c>
      <c r="G1247" s="179">
        <v>0</v>
      </c>
      <c r="H1247" s="179">
        <v>40</v>
      </c>
      <c r="I1247" s="179">
        <v>3</v>
      </c>
      <c r="J1247" s="179">
        <v>3</v>
      </c>
      <c r="K1247" s="179">
        <v>0.34</v>
      </c>
      <c r="L1247" s="179">
        <v>0.34</v>
      </c>
      <c r="M1247" s="179">
        <v>5</v>
      </c>
      <c r="N1247" s="179">
        <v>5</v>
      </c>
      <c r="O1247" s="193">
        <v>1999</v>
      </c>
      <c r="P1247" s="193" t="s">
        <v>37</v>
      </c>
      <c r="Q1247" s="179"/>
      <c r="R1247" s="179">
        <v>120</v>
      </c>
      <c r="S1247" s="179">
        <v>120</v>
      </c>
      <c r="T1247" s="179"/>
      <c r="U1247" s="193"/>
    </row>
    <row r="1248" ht="66" customHeight="1" spans="1:21">
      <c r="A1248" s="179">
        <v>17</v>
      </c>
      <c r="B1248" s="179" t="s">
        <v>2568</v>
      </c>
      <c r="C1248" s="195"/>
      <c r="D1248" s="193"/>
      <c r="E1248" s="193"/>
      <c r="F1248" s="179">
        <v>24</v>
      </c>
      <c r="G1248" s="179">
        <v>0</v>
      </c>
      <c r="H1248" s="179">
        <v>24</v>
      </c>
      <c r="I1248" s="179">
        <v>2</v>
      </c>
      <c r="J1248" s="179">
        <v>2</v>
      </c>
      <c r="K1248" s="179">
        <v>0.216</v>
      </c>
      <c r="L1248" s="179">
        <v>0.216</v>
      </c>
      <c r="M1248" s="179">
        <v>4</v>
      </c>
      <c r="N1248" s="179">
        <v>4</v>
      </c>
      <c r="O1248" s="193">
        <v>1994</v>
      </c>
      <c r="P1248" s="193" t="s">
        <v>37</v>
      </c>
      <c r="Q1248" s="179"/>
      <c r="R1248" s="179">
        <v>80</v>
      </c>
      <c r="S1248" s="179">
        <v>80</v>
      </c>
      <c r="T1248" s="179"/>
      <c r="U1248" s="193"/>
    </row>
    <row r="1249" ht="66" customHeight="1" spans="1:21">
      <c r="A1249" s="179">
        <v>18</v>
      </c>
      <c r="B1249" s="179" t="s">
        <v>673</v>
      </c>
      <c r="C1249" s="195"/>
      <c r="D1249" s="193"/>
      <c r="E1249" s="193"/>
      <c r="F1249" s="179">
        <v>72</v>
      </c>
      <c r="G1249" s="179">
        <v>0</v>
      </c>
      <c r="H1249" s="179">
        <v>72</v>
      </c>
      <c r="I1249" s="179">
        <v>6</v>
      </c>
      <c r="J1249" s="179">
        <v>6</v>
      </c>
      <c r="K1249" s="179">
        <v>0.684</v>
      </c>
      <c r="L1249" s="179">
        <v>0.684</v>
      </c>
      <c r="M1249" s="179">
        <v>12</v>
      </c>
      <c r="N1249" s="179">
        <v>12</v>
      </c>
      <c r="O1249" s="193">
        <v>1994</v>
      </c>
      <c r="P1249" s="193" t="s">
        <v>37</v>
      </c>
      <c r="Q1249" s="179"/>
      <c r="R1249" s="179">
        <v>200</v>
      </c>
      <c r="S1249" s="179">
        <v>200</v>
      </c>
      <c r="T1249" s="179"/>
      <c r="U1249" s="193"/>
    </row>
    <row r="1250" ht="66" customHeight="1" spans="1:21">
      <c r="A1250" s="179">
        <v>19</v>
      </c>
      <c r="B1250" s="179" t="s">
        <v>104</v>
      </c>
      <c r="C1250" s="195"/>
      <c r="D1250" s="193"/>
      <c r="E1250" s="193"/>
      <c r="F1250" s="179">
        <v>32</v>
      </c>
      <c r="G1250" s="179">
        <v>0</v>
      </c>
      <c r="H1250" s="179">
        <v>32</v>
      </c>
      <c r="I1250" s="179">
        <v>2</v>
      </c>
      <c r="J1250" s="179">
        <v>2</v>
      </c>
      <c r="K1250" s="179">
        <v>0.288</v>
      </c>
      <c r="L1250" s="179">
        <v>0.288</v>
      </c>
      <c r="M1250" s="179">
        <v>4</v>
      </c>
      <c r="N1250" s="179">
        <v>4</v>
      </c>
      <c r="O1250" s="193">
        <v>1997</v>
      </c>
      <c r="P1250" s="193" t="s">
        <v>37</v>
      </c>
      <c r="Q1250" s="179"/>
      <c r="R1250" s="179">
        <v>100</v>
      </c>
      <c r="S1250" s="179">
        <v>100</v>
      </c>
      <c r="T1250" s="179"/>
      <c r="U1250" s="193"/>
    </row>
    <row r="1251" ht="66" customHeight="1" spans="1:21">
      <c r="A1251" s="179">
        <v>20</v>
      </c>
      <c r="B1251" s="179" t="s">
        <v>2569</v>
      </c>
      <c r="C1251" s="195"/>
      <c r="D1251" s="193"/>
      <c r="E1251" s="193"/>
      <c r="F1251" s="179">
        <v>36</v>
      </c>
      <c r="G1251" s="179">
        <v>0</v>
      </c>
      <c r="H1251" s="179">
        <v>36</v>
      </c>
      <c r="I1251" s="179">
        <v>2</v>
      </c>
      <c r="J1251" s="179">
        <v>2</v>
      </c>
      <c r="K1251" s="179">
        <v>0.306</v>
      </c>
      <c r="L1251" s="179">
        <v>0.306</v>
      </c>
      <c r="M1251" s="179">
        <v>6</v>
      </c>
      <c r="N1251" s="179">
        <v>6</v>
      </c>
      <c r="O1251" s="193">
        <v>1996</v>
      </c>
      <c r="P1251" s="193" t="s">
        <v>37</v>
      </c>
      <c r="Q1251" s="179"/>
      <c r="R1251" s="179">
        <v>80</v>
      </c>
      <c r="S1251" s="179">
        <v>80</v>
      </c>
      <c r="T1251" s="179"/>
      <c r="U1251" s="193"/>
    </row>
    <row r="1252" ht="66" customHeight="1" spans="1:21">
      <c r="A1252" s="179">
        <v>21</v>
      </c>
      <c r="B1252" s="179" t="s">
        <v>2570</v>
      </c>
      <c r="C1252" s="195"/>
      <c r="D1252" s="193"/>
      <c r="E1252" s="193"/>
      <c r="F1252" s="179">
        <v>16</v>
      </c>
      <c r="G1252" s="179">
        <v>0</v>
      </c>
      <c r="H1252" s="179">
        <v>16</v>
      </c>
      <c r="I1252" s="179">
        <v>2</v>
      </c>
      <c r="J1252" s="179">
        <v>2</v>
      </c>
      <c r="K1252" s="179">
        <v>0.144</v>
      </c>
      <c r="L1252" s="179">
        <v>0.144</v>
      </c>
      <c r="M1252" s="179">
        <v>4</v>
      </c>
      <c r="N1252" s="179">
        <v>4</v>
      </c>
      <c r="O1252" s="193">
        <v>1998</v>
      </c>
      <c r="P1252" s="193" t="s">
        <v>37</v>
      </c>
      <c r="Q1252" s="179"/>
      <c r="R1252" s="179">
        <v>70</v>
      </c>
      <c r="S1252" s="179">
        <v>70</v>
      </c>
      <c r="T1252" s="179"/>
      <c r="U1252" s="193"/>
    </row>
    <row r="1253" ht="66" customHeight="1" spans="1:21">
      <c r="A1253" s="179">
        <v>22</v>
      </c>
      <c r="B1253" s="179" t="s">
        <v>2571</v>
      </c>
      <c r="C1253" s="195"/>
      <c r="D1253" s="193"/>
      <c r="E1253" s="193"/>
      <c r="F1253" s="179">
        <v>24</v>
      </c>
      <c r="G1253" s="179">
        <v>0</v>
      </c>
      <c r="H1253" s="179">
        <v>24</v>
      </c>
      <c r="I1253" s="179">
        <v>2</v>
      </c>
      <c r="J1253" s="179">
        <v>2</v>
      </c>
      <c r="K1253" s="179">
        <v>0.216</v>
      </c>
      <c r="L1253" s="179">
        <v>0.216</v>
      </c>
      <c r="M1253" s="179">
        <v>4</v>
      </c>
      <c r="N1253" s="179">
        <v>4</v>
      </c>
      <c r="O1253" s="193">
        <v>1995</v>
      </c>
      <c r="P1253" s="193" t="s">
        <v>37</v>
      </c>
      <c r="Q1253" s="179"/>
      <c r="R1253" s="179">
        <v>70</v>
      </c>
      <c r="S1253" s="179">
        <v>70</v>
      </c>
      <c r="T1253" s="179"/>
      <c r="U1253" s="193"/>
    </row>
    <row r="1254" ht="66" customHeight="1" spans="1:21">
      <c r="A1254" s="179">
        <v>23</v>
      </c>
      <c r="B1254" s="179" t="s">
        <v>1186</v>
      </c>
      <c r="C1254" s="195"/>
      <c r="D1254" s="193"/>
      <c r="E1254" s="193"/>
      <c r="F1254" s="179">
        <v>36</v>
      </c>
      <c r="G1254" s="179">
        <v>0</v>
      </c>
      <c r="H1254" s="179">
        <v>36</v>
      </c>
      <c r="I1254" s="179">
        <v>3</v>
      </c>
      <c r="J1254" s="179">
        <v>3</v>
      </c>
      <c r="K1254" s="179">
        <v>0.324</v>
      </c>
      <c r="L1254" s="179">
        <v>0.324</v>
      </c>
      <c r="M1254" s="179">
        <v>6</v>
      </c>
      <c r="N1254" s="179">
        <v>6</v>
      </c>
      <c r="O1254" s="193">
        <v>1996</v>
      </c>
      <c r="P1254" s="193" t="s">
        <v>37</v>
      </c>
      <c r="Q1254" s="179"/>
      <c r="R1254" s="179">
        <v>110</v>
      </c>
      <c r="S1254" s="179">
        <v>110</v>
      </c>
      <c r="T1254" s="179"/>
      <c r="U1254" s="193"/>
    </row>
    <row r="1255" ht="66" customHeight="1" spans="1:21">
      <c r="A1255" s="179">
        <v>24</v>
      </c>
      <c r="B1255" s="179" t="s">
        <v>2572</v>
      </c>
      <c r="C1255" s="196"/>
      <c r="D1255" s="193"/>
      <c r="E1255" s="193"/>
      <c r="F1255" s="179">
        <v>8</v>
      </c>
      <c r="G1255" s="179">
        <v>0</v>
      </c>
      <c r="H1255" s="179">
        <v>8</v>
      </c>
      <c r="I1255" s="179">
        <v>1</v>
      </c>
      <c r="J1255" s="179">
        <v>1</v>
      </c>
      <c r="K1255" s="179">
        <v>0.08</v>
      </c>
      <c r="L1255" s="179">
        <v>0.08</v>
      </c>
      <c r="M1255" s="179">
        <v>2</v>
      </c>
      <c r="N1255" s="179">
        <v>2</v>
      </c>
      <c r="O1255" s="193">
        <v>1995</v>
      </c>
      <c r="P1255" s="193" t="s">
        <v>37</v>
      </c>
      <c r="Q1255" s="179"/>
      <c r="R1255" s="179">
        <v>50</v>
      </c>
      <c r="S1255" s="179">
        <v>50</v>
      </c>
      <c r="T1255" s="179"/>
      <c r="U1255" s="193"/>
    </row>
    <row r="1256" ht="94" customHeight="1" spans="1:21">
      <c r="A1256" s="179">
        <v>25</v>
      </c>
      <c r="B1256" s="179" t="s">
        <v>2017</v>
      </c>
      <c r="C1256" s="179" t="s">
        <v>2018</v>
      </c>
      <c r="D1256" s="193" t="s">
        <v>2564</v>
      </c>
      <c r="E1256" s="193" t="s">
        <v>2573</v>
      </c>
      <c r="F1256" s="179">
        <v>37</v>
      </c>
      <c r="G1256" s="179">
        <v>0</v>
      </c>
      <c r="H1256" s="179">
        <v>37</v>
      </c>
      <c r="I1256" s="179">
        <v>30</v>
      </c>
      <c r="J1256" s="179">
        <v>30</v>
      </c>
      <c r="K1256" s="179">
        <v>0.604</v>
      </c>
      <c r="L1256" s="179">
        <v>0.604</v>
      </c>
      <c r="M1256" s="179">
        <v>30</v>
      </c>
      <c r="N1256" s="179">
        <v>30</v>
      </c>
      <c r="O1256" s="193">
        <v>1995.04</v>
      </c>
      <c r="P1256" s="193" t="s">
        <v>599</v>
      </c>
      <c r="Q1256" s="179" t="s">
        <v>2574</v>
      </c>
      <c r="R1256" s="179">
        <v>200</v>
      </c>
      <c r="S1256" s="179">
        <v>200</v>
      </c>
      <c r="T1256" s="193" t="s">
        <v>2575</v>
      </c>
      <c r="U1256" s="193" t="s">
        <v>2018</v>
      </c>
    </row>
    <row r="1257" ht="93" customHeight="1" spans="1:21">
      <c r="A1257" s="179">
        <v>26</v>
      </c>
      <c r="B1257" s="179" t="s">
        <v>2576</v>
      </c>
      <c r="C1257" s="194" t="s">
        <v>2577</v>
      </c>
      <c r="D1257" s="193" t="s">
        <v>2578</v>
      </c>
      <c r="E1257" s="193" t="s">
        <v>2579</v>
      </c>
      <c r="F1257" s="179">
        <v>100</v>
      </c>
      <c r="G1257" s="179">
        <v>0</v>
      </c>
      <c r="H1257" s="179">
        <v>100</v>
      </c>
      <c r="I1257" s="179">
        <v>10</v>
      </c>
      <c r="J1257" s="179">
        <v>10</v>
      </c>
      <c r="K1257" s="179">
        <v>1.1</v>
      </c>
      <c r="L1257" s="179">
        <v>1.1</v>
      </c>
      <c r="M1257" s="179">
        <v>7</v>
      </c>
      <c r="N1257" s="179">
        <v>7</v>
      </c>
      <c r="O1257" s="193">
        <v>1996</v>
      </c>
      <c r="P1257" s="193" t="s">
        <v>336</v>
      </c>
      <c r="Q1257" s="179" t="s">
        <v>2580</v>
      </c>
      <c r="R1257" s="179">
        <v>244.03</v>
      </c>
      <c r="S1257" s="179">
        <v>244.03</v>
      </c>
      <c r="T1257" s="193" t="s">
        <v>240</v>
      </c>
      <c r="U1257" s="179"/>
    </row>
    <row r="1258" ht="93" customHeight="1" spans="1:21">
      <c r="A1258" s="179">
        <v>27</v>
      </c>
      <c r="B1258" s="179" t="s">
        <v>2581</v>
      </c>
      <c r="C1258" s="195"/>
      <c r="D1258" s="193" t="s">
        <v>2578</v>
      </c>
      <c r="E1258" s="193" t="s">
        <v>2579</v>
      </c>
      <c r="F1258" s="179">
        <v>35</v>
      </c>
      <c r="G1258" s="179">
        <v>20</v>
      </c>
      <c r="H1258" s="179">
        <v>35</v>
      </c>
      <c r="I1258" s="179">
        <v>6</v>
      </c>
      <c r="J1258" s="179">
        <v>6</v>
      </c>
      <c r="K1258" s="179">
        <v>0.4</v>
      </c>
      <c r="L1258" s="179">
        <v>0.4</v>
      </c>
      <c r="M1258" s="179">
        <v>2</v>
      </c>
      <c r="N1258" s="179">
        <v>2</v>
      </c>
      <c r="O1258" s="193">
        <v>1996</v>
      </c>
      <c r="P1258" s="193" t="s">
        <v>336</v>
      </c>
      <c r="Q1258" s="179" t="s">
        <v>2580</v>
      </c>
      <c r="R1258" s="179">
        <v>34.61</v>
      </c>
      <c r="S1258" s="179">
        <v>34.61</v>
      </c>
      <c r="T1258" s="193" t="s">
        <v>240</v>
      </c>
      <c r="U1258" s="179"/>
    </row>
    <row r="1259" ht="88" customHeight="1" spans="1:21">
      <c r="A1259" s="179">
        <v>28</v>
      </c>
      <c r="B1259" s="179" t="s">
        <v>2582</v>
      </c>
      <c r="C1259" s="195"/>
      <c r="D1259" s="193" t="s">
        <v>2578</v>
      </c>
      <c r="E1259" s="193" t="s">
        <v>2579</v>
      </c>
      <c r="F1259" s="179">
        <v>43</v>
      </c>
      <c r="G1259" s="179">
        <v>0</v>
      </c>
      <c r="H1259" s="179">
        <v>43</v>
      </c>
      <c r="I1259" s="179">
        <v>4</v>
      </c>
      <c r="J1259" s="179">
        <v>4</v>
      </c>
      <c r="K1259" s="179">
        <v>0.08</v>
      </c>
      <c r="L1259" s="179">
        <v>0.08</v>
      </c>
      <c r="M1259" s="179">
        <v>6</v>
      </c>
      <c r="N1259" s="179">
        <v>6</v>
      </c>
      <c r="O1259" s="193">
        <v>1986</v>
      </c>
      <c r="P1259" s="193" t="s">
        <v>336</v>
      </c>
      <c r="Q1259" s="179" t="s">
        <v>2583</v>
      </c>
      <c r="R1259" s="179">
        <v>38.92</v>
      </c>
      <c r="S1259" s="179">
        <v>38.92</v>
      </c>
      <c r="T1259" s="193" t="s">
        <v>240</v>
      </c>
      <c r="U1259" s="179"/>
    </row>
    <row r="1260" ht="88" customHeight="1" spans="1:21">
      <c r="A1260" s="179">
        <v>29</v>
      </c>
      <c r="B1260" s="179" t="s">
        <v>2584</v>
      </c>
      <c r="C1260" s="195"/>
      <c r="D1260" s="193" t="s">
        <v>2578</v>
      </c>
      <c r="E1260" s="193" t="s">
        <v>2579</v>
      </c>
      <c r="F1260" s="179">
        <v>50</v>
      </c>
      <c r="G1260" s="179">
        <v>50</v>
      </c>
      <c r="H1260" s="179">
        <v>50</v>
      </c>
      <c r="I1260" s="179">
        <v>50</v>
      </c>
      <c r="J1260" s="179">
        <v>50</v>
      </c>
      <c r="K1260" s="179">
        <v>1.4</v>
      </c>
      <c r="L1260" s="179">
        <v>1.4</v>
      </c>
      <c r="M1260" s="179">
        <v>50</v>
      </c>
      <c r="N1260" s="179">
        <v>50</v>
      </c>
      <c r="O1260" s="193">
        <v>2000</v>
      </c>
      <c r="P1260" s="193" t="s">
        <v>336</v>
      </c>
      <c r="Q1260" s="179" t="s">
        <v>2585</v>
      </c>
      <c r="R1260" s="179">
        <v>249.03</v>
      </c>
      <c r="S1260" s="179">
        <v>249.03</v>
      </c>
      <c r="T1260" s="193" t="s">
        <v>240</v>
      </c>
      <c r="U1260" s="179"/>
    </row>
    <row r="1261" ht="88" customHeight="1" spans="1:21">
      <c r="A1261" s="179">
        <v>30</v>
      </c>
      <c r="B1261" s="179" t="s">
        <v>2586</v>
      </c>
      <c r="C1261" s="195"/>
      <c r="D1261" s="193" t="s">
        <v>2578</v>
      </c>
      <c r="E1261" s="193" t="s">
        <v>2587</v>
      </c>
      <c r="F1261" s="179">
        <v>48</v>
      </c>
      <c r="G1261" s="179">
        <v>0</v>
      </c>
      <c r="H1261" s="179">
        <v>48</v>
      </c>
      <c r="I1261" s="179">
        <v>2</v>
      </c>
      <c r="J1261" s="179">
        <v>2</v>
      </c>
      <c r="K1261" s="179">
        <v>0.45</v>
      </c>
      <c r="L1261" s="179">
        <v>0.45</v>
      </c>
      <c r="M1261" s="179">
        <v>3</v>
      </c>
      <c r="N1261" s="179">
        <v>3</v>
      </c>
      <c r="O1261" s="193">
        <v>1993</v>
      </c>
      <c r="P1261" s="193" t="s">
        <v>336</v>
      </c>
      <c r="Q1261" s="179" t="s">
        <v>2585</v>
      </c>
      <c r="R1261" s="179">
        <v>122.14</v>
      </c>
      <c r="S1261" s="179">
        <v>122.14</v>
      </c>
      <c r="T1261" s="193" t="s">
        <v>240</v>
      </c>
      <c r="U1261" s="179"/>
    </row>
    <row r="1262" ht="112" customHeight="1" spans="1:21">
      <c r="A1262" s="179">
        <v>31</v>
      </c>
      <c r="B1262" s="179" t="s">
        <v>2588</v>
      </c>
      <c r="C1262" s="195"/>
      <c r="D1262" s="193" t="s">
        <v>2578</v>
      </c>
      <c r="E1262" s="193" t="s">
        <v>2589</v>
      </c>
      <c r="F1262" s="179">
        <v>24</v>
      </c>
      <c r="G1262" s="179">
        <v>0</v>
      </c>
      <c r="H1262" s="179">
        <v>24</v>
      </c>
      <c r="I1262" s="179">
        <v>1</v>
      </c>
      <c r="J1262" s="179">
        <v>1</v>
      </c>
      <c r="K1262" s="179">
        <v>0.32</v>
      </c>
      <c r="L1262" s="179">
        <v>0.32</v>
      </c>
      <c r="M1262" s="179">
        <v>3</v>
      </c>
      <c r="N1262" s="179">
        <v>3</v>
      </c>
      <c r="O1262" s="193">
        <v>2000</v>
      </c>
      <c r="P1262" s="193" t="s">
        <v>336</v>
      </c>
      <c r="Q1262" s="179" t="s">
        <v>2590</v>
      </c>
      <c r="R1262" s="179">
        <v>207.92</v>
      </c>
      <c r="S1262" s="179">
        <v>207.92</v>
      </c>
      <c r="T1262" s="193" t="s">
        <v>240</v>
      </c>
      <c r="U1262" s="179"/>
    </row>
    <row r="1263" ht="66" customHeight="1" spans="1:21">
      <c r="A1263" s="179">
        <v>32</v>
      </c>
      <c r="B1263" s="179" t="s">
        <v>2591</v>
      </c>
      <c r="C1263" s="196"/>
      <c r="D1263" s="193" t="s">
        <v>2578</v>
      </c>
      <c r="E1263" s="193" t="s">
        <v>2589</v>
      </c>
      <c r="F1263" s="179">
        <v>90</v>
      </c>
      <c r="G1263" s="179">
        <v>90</v>
      </c>
      <c r="H1263" s="179">
        <v>90</v>
      </c>
      <c r="I1263" s="179">
        <v>90</v>
      </c>
      <c r="J1263" s="179">
        <v>90</v>
      </c>
      <c r="K1263" s="179">
        <v>2.5</v>
      </c>
      <c r="L1263" s="179">
        <v>2.5</v>
      </c>
      <c r="M1263" s="179">
        <v>90</v>
      </c>
      <c r="N1263" s="179">
        <v>90</v>
      </c>
      <c r="O1263" s="193">
        <v>2000</v>
      </c>
      <c r="P1263" s="193" t="s">
        <v>336</v>
      </c>
      <c r="Q1263" s="179" t="s">
        <v>2583</v>
      </c>
      <c r="R1263" s="179">
        <v>387.77</v>
      </c>
      <c r="S1263" s="179">
        <v>387.77</v>
      </c>
      <c r="T1263" s="193" t="s">
        <v>240</v>
      </c>
      <c r="U1263" s="179"/>
    </row>
    <row r="1264" ht="195" customHeight="1" spans="1:21">
      <c r="A1264" s="179">
        <v>33</v>
      </c>
      <c r="B1264" s="179" t="s">
        <v>1926</v>
      </c>
      <c r="C1264" s="179" t="s">
        <v>2592</v>
      </c>
      <c r="D1264" s="193" t="s">
        <v>2593</v>
      </c>
      <c r="E1264" s="193" t="s">
        <v>2594</v>
      </c>
      <c r="F1264" s="179">
        <v>89</v>
      </c>
      <c r="G1264" s="179">
        <v>0</v>
      </c>
      <c r="H1264" s="179">
        <v>89</v>
      </c>
      <c r="I1264" s="179">
        <v>5</v>
      </c>
      <c r="J1264" s="179">
        <v>5</v>
      </c>
      <c r="K1264" s="179">
        <v>0.8</v>
      </c>
      <c r="L1264" s="179">
        <v>0.8</v>
      </c>
      <c r="M1264" s="179">
        <v>9</v>
      </c>
      <c r="N1264" s="179">
        <v>9</v>
      </c>
      <c r="O1264" s="193">
        <v>1990</v>
      </c>
      <c r="P1264" s="193" t="s">
        <v>213</v>
      </c>
      <c r="Q1264" s="179" t="s">
        <v>2595</v>
      </c>
      <c r="R1264" s="179">
        <v>300</v>
      </c>
      <c r="S1264" s="179">
        <v>300</v>
      </c>
      <c r="T1264" s="193" t="s">
        <v>34</v>
      </c>
      <c r="U1264" s="179"/>
    </row>
    <row r="1265" ht="190" customHeight="1" spans="1:21">
      <c r="A1265" s="179">
        <v>34</v>
      </c>
      <c r="B1265" s="179" t="s">
        <v>2149</v>
      </c>
      <c r="C1265" s="179" t="s">
        <v>2596</v>
      </c>
      <c r="D1265" s="193" t="s">
        <v>2593</v>
      </c>
      <c r="E1265" s="193" t="s">
        <v>2597</v>
      </c>
      <c r="F1265" s="179">
        <v>61</v>
      </c>
      <c r="G1265" s="179">
        <v>0</v>
      </c>
      <c r="H1265" s="179">
        <v>61</v>
      </c>
      <c r="I1265" s="179">
        <v>3</v>
      </c>
      <c r="J1265" s="179">
        <v>3</v>
      </c>
      <c r="K1265" s="179">
        <v>0.9</v>
      </c>
      <c r="L1265" s="179">
        <v>0.9</v>
      </c>
      <c r="M1265" s="179">
        <v>11</v>
      </c>
      <c r="N1265" s="179">
        <v>11</v>
      </c>
      <c r="O1265" s="193">
        <v>1980</v>
      </c>
      <c r="P1265" s="193" t="s">
        <v>213</v>
      </c>
      <c r="Q1265" s="179" t="s">
        <v>2595</v>
      </c>
      <c r="R1265" s="179">
        <v>200</v>
      </c>
      <c r="S1265" s="179">
        <v>200</v>
      </c>
      <c r="T1265" s="193" t="s">
        <v>34</v>
      </c>
      <c r="U1265" s="179"/>
    </row>
    <row r="1266" ht="168" customHeight="1" spans="1:21">
      <c r="A1266" s="179">
        <v>35</v>
      </c>
      <c r="B1266" s="194" t="s">
        <v>2598</v>
      </c>
      <c r="C1266" s="179" t="s">
        <v>2599</v>
      </c>
      <c r="D1266" s="197" t="s">
        <v>2593</v>
      </c>
      <c r="E1266" s="194" t="s">
        <v>2597</v>
      </c>
      <c r="F1266" s="194">
        <v>120</v>
      </c>
      <c r="G1266" s="194">
        <v>0</v>
      </c>
      <c r="H1266" s="194">
        <v>120</v>
      </c>
      <c r="I1266" s="194">
        <v>6</v>
      </c>
      <c r="J1266" s="194">
        <v>6</v>
      </c>
      <c r="K1266" s="194">
        <v>0.8</v>
      </c>
      <c r="L1266" s="194">
        <v>0.8</v>
      </c>
      <c r="M1266" s="194">
        <v>10</v>
      </c>
      <c r="N1266" s="194">
        <v>10</v>
      </c>
      <c r="O1266" s="194">
        <v>2005</v>
      </c>
      <c r="P1266" s="194" t="s">
        <v>2600</v>
      </c>
      <c r="Q1266" s="194" t="s">
        <v>2601</v>
      </c>
      <c r="R1266" s="194">
        <v>200</v>
      </c>
      <c r="S1266" s="194">
        <v>200</v>
      </c>
      <c r="T1266" s="194" t="s">
        <v>34</v>
      </c>
      <c r="U1266" s="194"/>
    </row>
    <row r="1267" ht="87" customHeight="1" spans="1:21">
      <c r="A1267" s="179">
        <v>36</v>
      </c>
      <c r="B1267" s="182" t="s">
        <v>2602</v>
      </c>
      <c r="C1267" s="198" t="s">
        <v>2603</v>
      </c>
      <c r="D1267" s="182" t="s">
        <v>2604</v>
      </c>
      <c r="E1267" s="182" t="s">
        <v>2605</v>
      </c>
      <c r="F1267" s="199">
        <v>7</v>
      </c>
      <c r="G1267" s="199">
        <v>7</v>
      </c>
      <c r="H1267" s="182">
        <v>7</v>
      </c>
      <c r="I1267" s="182">
        <v>1</v>
      </c>
      <c r="J1267" s="182">
        <v>1</v>
      </c>
      <c r="K1267" s="182">
        <v>0.05</v>
      </c>
      <c r="L1267" s="182">
        <v>0.05</v>
      </c>
      <c r="M1267" s="182">
        <v>1</v>
      </c>
      <c r="N1267" s="182">
        <v>1</v>
      </c>
      <c r="O1267" s="182">
        <v>1980</v>
      </c>
      <c r="P1267" s="182" t="s">
        <v>2606</v>
      </c>
      <c r="Q1267" s="182" t="s">
        <v>2607</v>
      </c>
      <c r="R1267" s="182">
        <v>30</v>
      </c>
      <c r="S1267" s="182">
        <v>250</v>
      </c>
      <c r="T1267" s="203" t="s">
        <v>2608</v>
      </c>
      <c r="U1267" s="182" t="s">
        <v>2603</v>
      </c>
    </row>
    <row r="1268" ht="87" customHeight="1" spans="1:21">
      <c r="A1268" s="179">
        <v>37</v>
      </c>
      <c r="B1268" s="182" t="s">
        <v>2609</v>
      </c>
      <c r="C1268" s="200"/>
      <c r="D1268" s="182" t="s">
        <v>2604</v>
      </c>
      <c r="E1268" s="182" t="s">
        <v>2605</v>
      </c>
      <c r="F1268" s="199">
        <v>8</v>
      </c>
      <c r="G1268" s="199">
        <v>8</v>
      </c>
      <c r="H1268" s="182">
        <v>8</v>
      </c>
      <c r="I1268" s="182">
        <v>1</v>
      </c>
      <c r="J1268" s="182">
        <v>1</v>
      </c>
      <c r="K1268" s="182">
        <v>0.06</v>
      </c>
      <c r="L1268" s="182">
        <v>0.06</v>
      </c>
      <c r="M1268" s="182">
        <v>1</v>
      </c>
      <c r="N1268" s="182">
        <v>1</v>
      </c>
      <c r="O1268" s="182">
        <v>1990</v>
      </c>
      <c r="P1268" s="182" t="s">
        <v>2606</v>
      </c>
      <c r="Q1268" s="182" t="s">
        <v>2607</v>
      </c>
      <c r="R1268" s="182">
        <v>40</v>
      </c>
      <c r="S1268" s="182"/>
      <c r="T1268" s="203" t="s">
        <v>2608</v>
      </c>
      <c r="U1268" s="182"/>
    </row>
    <row r="1269" ht="87" customHeight="1" spans="1:21">
      <c r="A1269" s="179">
        <v>38</v>
      </c>
      <c r="B1269" s="182" t="s">
        <v>2610</v>
      </c>
      <c r="C1269" s="200"/>
      <c r="D1269" s="182" t="s">
        <v>2604</v>
      </c>
      <c r="E1269" s="182" t="s">
        <v>2605</v>
      </c>
      <c r="F1269" s="199">
        <v>7</v>
      </c>
      <c r="G1269" s="199">
        <v>7</v>
      </c>
      <c r="H1269" s="182">
        <v>7</v>
      </c>
      <c r="I1269" s="182">
        <v>1</v>
      </c>
      <c r="J1269" s="182">
        <v>1</v>
      </c>
      <c r="K1269" s="182">
        <v>0.06</v>
      </c>
      <c r="L1269" s="182">
        <v>0.06</v>
      </c>
      <c r="M1269" s="182">
        <v>1</v>
      </c>
      <c r="N1269" s="182">
        <v>1</v>
      </c>
      <c r="O1269" s="182">
        <v>1990</v>
      </c>
      <c r="P1269" s="182" t="s">
        <v>2606</v>
      </c>
      <c r="Q1269" s="182" t="s">
        <v>2607</v>
      </c>
      <c r="R1269" s="182">
        <v>40</v>
      </c>
      <c r="S1269" s="182"/>
      <c r="T1269" s="203" t="s">
        <v>2608</v>
      </c>
      <c r="U1269" s="182"/>
    </row>
    <row r="1270" ht="87" customHeight="1" spans="1:21">
      <c r="A1270" s="179">
        <v>39</v>
      </c>
      <c r="B1270" s="182" t="s">
        <v>2611</v>
      </c>
      <c r="C1270" s="200"/>
      <c r="D1270" s="182" t="s">
        <v>2604</v>
      </c>
      <c r="E1270" s="182" t="s">
        <v>2605</v>
      </c>
      <c r="F1270" s="199">
        <v>16</v>
      </c>
      <c r="G1270" s="199">
        <v>0</v>
      </c>
      <c r="H1270" s="182">
        <v>16</v>
      </c>
      <c r="I1270" s="182">
        <v>2</v>
      </c>
      <c r="J1270" s="182">
        <v>2</v>
      </c>
      <c r="K1270" s="182">
        <v>0.15</v>
      </c>
      <c r="L1270" s="182">
        <v>0.15</v>
      </c>
      <c r="M1270" s="182">
        <v>2</v>
      </c>
      <c r="N1270" s="182">
        <v>2</v>
      </c>
      <c r="O1270" s="182">
        <v>1999</v>
      </c>
      <c r="P1270" s="182" t="s">
        <v>2606</v>
      </c>
      <c r="Q1270" s="182" t="s">
        <v>2607</v>
      </c>
      <c r="R1270" s="182">
        <v>40</v>
      </c>
      <c r="S1270" s="182"/>
      <c r="T1270" s="203" t="s">
        <v>2608</v>
      </c>
      <c r="U1270" s="182"/>
    </row>
    <row r="1271" ht="87" customHeight="1" spans="1:21">
      <c r="A1271" s="179">
        <v>40</v>
      </c>
      <c r="B1271" s="182" t="s">
        <v>2612</v>
      </c>
      <c r="C1271" s="200"/>
      <c r="D1271" s="182" t="s">
        <v>2604</v>
      </c>
      <c r="E1271" s="182" t="s">
        <v>2605</v>
      </c>
      <c r="F1271" s="199">
        <v>56</v>
      </c>
      <c r="G1271" s="199">
        <v>3</v>
      </c>
      <c r="H1271" s="182">
        <v>56</v>
      </c>
      <c r="I1271" s="182">
        <v>4</v>
      </c>
      <c r="J1271" s="182">
        <v>4</v>
      </c>
      <c r="K1271" s="182">
        <v>0.4</v>
      </c>
      <c r="L1271" s="182">
        <v>0.4</v>
      </c>
      <c r="M1271" s="182">
        <v>6</v>
      </c>
      <c r="N1271" s="182">
        <v>6</v>
      </c>
      <c r="O1271" s="203">
        <v>1990</v>
      </c>
      <c r="P1271" s="182" t="s">
        <v>2606</v>
      </c>
      <c r="Q1271" s="182" t="s">
        <v>2607</v>
      </c>
      <c r="R1271" s="182">
        <v>30</v>
      </c>
      <c r="S1271" s="182"/>
      <c r="T1271" s="203" t="s">
        <v>2608</v>
      </c>
      <c r="U1271" s="182"/>
    </row>
    <row r="1272" ht="87" customHeight="1" spans="1:21">
      <c r="A1272" s="179">
        <v>41</v>
      </c>
      <c r="B1272" s="182" t="s">
        <v>2613</v>
      </c>
      <c r="C1272" s="200"/>
      <c r="D1272" s="182" t="s">
        <v>2604</v>
      </c>
      <c r="E1272" s="182" t="s">
        <v>2605</v>
      </c>
      <c r="F1272" s="199">
        <v>10</v>
      </c>
      <c r="G1272" s="199">
        <v>0</v>
      </c>
      <c r="H1272" s="182">
        <v>10</v>
      </c>
      <c r="I1272" s="182">
        <v>1</v>
      </c>
      <c r="J1272" s="182">
        <v>1</v>
      </c>
      <c r="K1272" s="182">
        <v>0.2</v>
      </c>
      <c r="L1272" s="182">
        <v>0.2</v>
      </c>
      <c r="M1272" s="182">
        <v>1</v>
      </c>
      <c r="N1272" s="182">
        <v>1</v>
      </c>
      <c r="O1272" s="203">
        <v>1970</v>
      </c>
      <c r="P1272" s="182" t="s">
        <v>2606</v>
      </c>
      <c r="Q1272" s="182" t="s">
        <v>2607</v>
      </c>
      <c r="R1272" s="182">
        <v>40</v>
      </c>
      <c r="S1272" s="182"/>
      <c r="T1272" s="203" t="s">
        <v>2608</v>
      </c>
      <c r="U1272" s="182"/>
    </row>
    <row r="1273" ht="87" customHeight="1" spans="1:21">
      <c r="A1273" s="179">
        <v>42</v>
      </c>
      <c r="B1273" s="182" t="s">
        <v>2614</v>
      </c>
      <c r="C1273" s="201"/>
      <c r="D1273" s="182" t="s">
        <v>2604</v>
      </c>
      <c r="E1273" s="182" t="s">
        <v>2605</v>
      </c>
      <c r="F1273" s="199">
        <v>30</v>
      </c>
      <c r="G1273" s="199">
        <v>6</v>
      </c>
      <c r="H1273" s="182">
        <v>30</v>
      </c>
      <c r="I1273" s="182">
        <v>7</v>
      </c>
      <c r="J1273" s="182">
        <v>7</v>
      </c>
      <c r="K1273" s="182">
        <v>0.21</v>
      </c>
      <c r="L1273" s="182">
        <v>0.21</v>
      </c>
      <c r="M1273" s="182">
        <v>3</v>
      </c>
      <c r="N1273" s="182">
        <v>3</v>
      </c>
      <c r="O1273" s="203">
        <v>1989</v>
      </c>
      <c r="P1273" s="182" t="s">
        <v>2606</v>
      </c>
      <c r="Q1273" s="182" t="s">
        <v>2607</v>
      </c>
      <c r="R1273" s="182">
        <v>30</v>
      </c>
      <c r="S1273" s="182"/>
      <c r="T1273" s="203" t="s">
        <v>2608</v>
      </c>
      <c r="U1273" s="182"/>
    </row>
    <row r="1274" ht="87" customHeight="1" spans="1:21">
      <c r="A1274" s="179">
        <v>43</v>
      </c>
      <c r="B1274" s="182" t="s">
        <v>2615</v>
      </c>
      <c r="C1274" s="198" t="s">
        <v>2616</v>
      </c>
      <c r="D1274" s="182" t="s">
        <v>2604</v>
      </c>
      <c r="E1274" s="182" t="s">
        <v>2617</v>
      </c>
      <c r="F1274" s="199">
        <v>18</v>
      </c>
      <c r="G1274" s="199">
        <v>0</v>
      </c>
      <c r="H1274" s="182">
        <v>18</v>
      </c>
      <c r="I1274" s="182">
        <v>2</v>
      </c>
      <c r="J1274" s="182">
        <v>2</v>
      </c>
      <c r="K1274" s="182">
        <v>0.18</v>
      </c>
      <c r="L1274" s="182">
        <v>0.18</v>
      </c>
      <c r="M1274" s="182">
        <v>2</v>
      </c>
      <c r="N1274" s="182">
        <v>2</v>
      </c>
      <c r="O1274" s="182">
        <v>1980</v>
      </c>
      <c r="P1274" s="182" t="s">
        <v>2606</v>
      </c>
      <c r="Q1274" s="182" t="s">
        <v>2607</v>
      </c>
      <c r="R1274" s="182">
        <v>100</v>
      </c>
      <c r="S1274" s="182">
        <v>150</v>
      </c>
      <c r="T1274" s="203" t="s">
        <v>2608</v>
      </c>
      <c r="U1274" s="182" t="s">
        <v>2616</v>
      </c>
    </row>
    <row r="1275" ht="87" customHeight="1" spans="1:21">
      <c r="A1275" s="179">
        <v>44</v>
      </c>
      <c r="B1275" s="182" t="s">
        <v>2618</v>
      </c>
      <c r="C1275" s="201"/>
      <c r="D1275" s="182" t="s">
        <v>2604</v>
      </c>
      <c r="E1275" s="182" t="s">
        <v>2617</v>
      </c>
      <c r="F1275" s="199">
        <v>23</v>
      </c>
      <c r="G1275" s="199">
        <v>0</v>
      </c>
      <c r="H1275" s="182">
        <v>23</v>
      </c>
      <c r="I1275" s="182">
        <v>3</v>
      </c>
      <c r="J1275" s="182">
        <v>3</v>
      </c>
      <c r="K1275" s="182">
        <v>0.22</v>
      </c>
      <c r="L1275" s="182">
        <v>0.22</v>
      </c>
      <c r="M1275" s="182">
        <v>3</v>
      </c>
      <c r="N1275" s="182">
        <v>3</v>
      </c>
      <c r="O1275" s="182">
        <v>1990</v>
      </c>
      <c r="P1275" s="182" t="s">
        <v>2606</v>
      </c>
      <c r="Q1275" s="182" t="s">
        <v>2607</v>
      </c>
      <c r="R1275" s="182">
        <v>50</v>
      </c>
      <c r="S1275" s="182"/>
      <c r="T1275" s="203" t="s">
        <v>2608</v>
      </c>
      <c r="U1275" s="182"/>
    </row>
    <row r="1276" ht="231" customHeight="1" spans="1:21">
      <c r="A1276" s="179">
        <v>45</v>
      </c>
      <c r="B1276" s="196" t="s">
        <v>2619</v>
      </c>
      <c r="C1276" s="196" t="s">
        <v>2619</v>
      </c>
      <c r="D1276" s="196" t="s">
        <v>2620</v>
      </c>
      <c r="E1276" s="196" t="s">
        <v>2621</v>
      </c>
      <c r="F1276" s="196">
        <v>193</v>
      </c>
      <c r="G1276" s="196">
        <v>0</v>
      </c>
      <c r="H1276" s="196">
        <v>193</v>
      </c>
      <c r="I1276" s="196">
        <v>35</v>
      </c>
      <c r="J1276" s="196">
        <v>35</v>
      </c>
      <c r="K1276" s="196">
        <v>1.897</v>
      </c>
      <c r="L1276" s="196">
        <v>1.897</v>
      </c>
      <c r="M1276" s="196">
        <v>54</v>
      </c>
      <c r="N1276" s="196">
        <v>54</v>
      </c>
      <c r="O1276" s="196" t="s">
        <v>2622</v>
      </c>
      <c r="P1276" s="196" t="s">
        <v>2623</v>
      </c>
      <c r="Q1276" s="196" t="s">
        <v>2624</v>
      </c>
      <c r="R1276" s="196">
        <v>480</v>
      </c>
      <c r="S1276" s="196">
        <v>480</v>
      </c>
      <c r="T1276" s="205" t="s">
        <v>34</v>
      </c>
      <c r="U1276" s="196"/>
    </row>
    <row r="1277" ht="231" customHeight="1" spans="1:21">
      <c r="A1277" s="179">
        <v>46</v>
      </c>
      <c r="B1277" s="179" t="s">
        <v>2625</v>
      </c>
      <c r="C1277" s="179" t="s">
        <v>2625</v>
      </c>
      <c r="D1277" s="179" t="s">
        <v>2620</v>
      </c>
      <c r="E1277" s="179" t="s">
        <v>2621</v>
      </c>
      <c r="F1277" s="179">
        <v>137</v>
      </c>
      <c r="G1277" s="179">
        <v>114</v>
      </c>
      <c r="H1277" s="179">
        <v>137</v>
      </c>
      <c r="I1277" s="179">
        <v>19</v>
      </c>
      <c r="J1277" s="179">
        <v>19</v>
      </c>
      <c r="K1277" s="179">
        <v>0.7387</v>
      </c>
      <c r="L1277" s="179">
        <v>0.7387</v>
      </c>
      <c r="M1277" s="179">
        <v>20</v>
      </c>
      <c r="N1277" s="179">
        <v>20</v>
      </c>
      <c r="O1277" s="179" t="s">
        <v>2626</v>
      </c>
      <c r="P1277" s="179" t="s">
        <v>2627</v>
      </c>
      <c r="Q1277" s="179" t="s">
        <v>2624</v>
      </c>
      <c r="R1277" s="179">
        <v>320</v>
      </c>
      <c r="S1277" s="179">
        <v>320</v>
      </c>
      <c r="T1277" s="193" t="s">
        <v>34</v>
      </c>
      <c r="U1277" s="179"/>
    </row>
    <row r="1278" ht="231" customHeight="1" spans="1:21">
      <c r="A1278" s="179">
        <v>47</v>
      </c>
      <c r="B1278" s="179" t="s">
        <v>2628</v>
      </c>
      <c r="C1278" s="179" t="s">
        <v>2628</v>
      </c>
      <c r="D1278" s="179" t="s">
        <v>2620</v>
      </c>
      <c r="E1278" s="179" t="s">
        <v>2621</v>
      </c>
      <c r="F1278" s="179">
        <v>64</v>
      </c>
      <c r="G1278" s="179">
        <v>0</v>
      </c>
      <c r="H1278" s="179">
        <v>64</v>
      </c>
      <c r="I1278" s="179">
        <v>8</v>
      </c>
      <c r="J1278" s="179">
        <v>8</v>
      </c>
      <c r="K1278" s="179">
        <v>0.898</v>
      </c>
      <c r="L1278" s="179">
        <v>0.898</v>
      </c>
      <c r="M1278" s="179">
        <v>10</v>
      </c>
      <c r="N1278" s="179">
        <v>10</v>
      </c>
      <c r="O1278" s="179" t="s">
        <v>2629</v>
      </c>
      <c r="P1278" s="179" t="s">
        <v>2627</v>
      </c>
      <c r="Q1278" s="179" t="s">
        <v>2624</v>
      </c>
      <c r="R1278" s="179">
        <v>200</v>
      </c>
      <c r="S1278" s="179">
        <v>200</v>
      </c>
      <c r="T1278" s="193" t="s">
        <v>34</v>
      </c>
      <c r="U1278" s="179" t="s">
        <v>2630</v>
      </c>
    </row>
    <row r="1279" ht="231" customHeight="1" spans="1:21">
      <c r="A1279" s="179">
        <v>48</v>
      </c>
      <c r="B1279" s="179" t="s">
        <v>2631</v>
      </c>
      <c r="C1279" s="179" t="s">
        <v>2631</v>
      </c>
      <c r="D1279" s="179" t="s">
        <v>2620</v>
      </c>
      <c r="E1279" s="179" t="s">
        <v>2621</v>
      </c>
      <c r="F1279" s="179">
        <v>64</v>
      </c>
      <c r="G1279" s="179">
        <v>0</v>
      </c>
      <c r="H1279" s="179">
        <v>64</v>
      </c>
      <c r="I1279" s="179">
        <v>6</v>
      </c>
      <c r="J1279" s="179">
        <v>6</v>
      </c>
      <c r="K1279" s="179">
        <v>0.5951</v>
      </c>
      <c r="L1279" s="179">
        <v>0.5951</v>
      </c>
      <c r="M1279" s="179">
        <v>8</v>
      </c>
      <c r="N1279" s="179">
        <v>8</v>
      </c>
      <c r="O1279" s="179" t="s">
        <v>2632</v>
      </c>
      <c r="P1279" s="179" t="s">
        <v>2627</v>
      </c>
      <c r="Q1279" s="179" t="s">
        <v>2624</v>
      </c>
      <c r="R1279" s="179">
        <v>300</v>
      </c>
      <c r="S1279" s="179">
        <v>300</v>
      </c>
      <c r="T1279" s="193" t="s">
        <v>34</v>
      </c>
      <c r="U1279" s="179" t="s">
        <v>2630</v>
      </c>
    </row>
    <row r="1280" ht="231" customHeight="1" spans="1:21">
      <c r="A1280" s="179">
        <v>49</v>
      </c>
      <c r="B1280" s="179" t="s">
        <v>2633</v>
      </c>
      <c r="C1280" s="179" t="s">
        <v>2633</v>
      </c>
      <c r="D1280" s="179" t="s">
        <v>2620</v>
      </c>
      <c r="E1280" s="179" t="s">
        <v>2621</v>
      </c>
      <c r="F1280" s="179">
        <v>80</v>
      </c>
      <c r="G1280" s="179">
        <v>0</v>
      </c>
      <c r="H1280" s="179">
        <v>80</v>
      </c>
      <c r="I1280" s="179">
        <v>9</v>
      </c>
      <c r="J1280" s="179">
        <v>9</v>
      </c>
      <c r="K1280" s="179">
        <v>0.535</v>
      </c>
      <c r="L1280" s="179">
        <v>0.535</v>
      </c>
      <c r="M1280" s="179">
        <v>13</v>
      </c>
      <c r="N1280" s="179">
        <v>13</v>
      </c>
      <c r="O1280" s="179" t="s">
        <v>2634</v>
      </c>
      <c r="P1280" s="179" t="s">
        <v>49</v>
      </c>
      <c r="Q1280" s="179" t="s">
        <v>2624</v>
      </c>
      <c r="R1280" s="179">
        <v>360</v>
      </c>
      <c r="S1280" s="179">
        <v>360</v>
      </c>
      <c r="T1280" s="179" t="s">
        <v>34</v>
      </c>
      <c r="U1280" s="179"/>
    </row>
    <row r="1281" ht="45" customHeight="1" spans="1:21">
      <c r="A1281" s="206" t="s">
        <v>241</v>
      </c>
      <c r="B1281" s="206" t="s">
        <v>1757</v>
      </c>
      <c r="C1281" s="206" t="s">
        <v>2635</v>
      </c>
      <c r="D1281" s="206"/>
      <c r="E1281" s="206"/>
      <c r="F1281" s="206">
        <f t="shared" ref="F1281:N1281" si="18">SUM(F1232:F1280)</f>
        <v>7176</v>
      </c>
      <c r="G1281" s="206">
        <f t="shared" si="18"/>
        <v>305</v>
      </c>
      <c r="H1281" s="206">
        <f t="shared" si="18"/>
        <v>7176</v>
      </c>
      <c r="I1281" s="206">
        <f t="shared" si="18"/>
        <v>904</v>
      </c>
      <c r="J1281" s="206">
        <f t="shared" si="18"/>
        <v>904</v>
      </c>
      <c r="K1281" s="208">
        <f t="shared" si="18"/>
        <v>82.4058</v>
      </c>
      <c r="L1281" s="208">
        <f t="shared" si="18"/>
        <v>82.4058</v>
      </c>
      <c r="M1281" s="206">
        <f t="shared" si="18"/>
        <v>859</v>
      </c>
      <c r="N1281" s="206">
        <f t="shared" si="18"/>
        <v>858</v>
      </c>
      <c r="O1281" s="206"/>
      <c r="P1281" s="206"/>
      <c r="Q1281" s="206"/>
      <c r="R1281" s="206">
        <f>SUM(R1232:R1280)</f>
        <v>17914.42</v>
      </c>
      <c r="S1281" s="206">
        <f>SUM(S1232:S1280)</f>
        <v>17914.42</v>
      </c>
      <c r="T1281" s="206"/>
      <c r="U1281" s="206"/>
    </row>
    <row r="1282" ht="45" customHeight="1" spans="1:21">
      <c r="A1282" s="13" t="s">
        <v>2636</v>
      </c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</row>
    <row r="1283" ht="90" customHeight="1" spans="1:21">
      <c r="A1283" s="14">
        <v>1</v>
      </c>
      <c r="B1283" s="14" t="s">
        <v>2637</v>
      </c>
      <c r="C1283" s="14" t="s">
        <v>2638</v>
      </c>
      <c r="D1283" s="17" t="s">
        <v>2639</v>
      </c>
      <c r="E1283" s="17" t="s">
        <v>2640</v>
      </c>
      <c r="F1283" s="14">
        <v>800</v>
      </c>
      <c r="G1283" s="14">
        <v>800</v>
      </c>
      <c r="H1283" s="14">
        <v>800</v>
      </c>
      <c r="I1283" s="14">
        <v>15</v>
      </c>
      <c r="J1283" s="14">
        <v>15</v>
      </c>
      <c r="K1283" s="14">
        <v>3</v>
      </c>
      <c r="L1283" s="14">
        <v>3</v>
      </c>
      <c r="M1283" s="14">
        <v>0</v>
      </c>
      <c r="N1283" s="14">
        <v>0</v>
      </c>
      <c r="O1283" s="17">
        <v>1996</v>
      </c>
      <c r="P1283" s="17" t="s">
        <v>1449</v>
      </c>
      <c r="Q1283" s="14" t="s">
        <v>2641</v>
      </c>
      <c r="R1283" s="14">
        <v>1100</v>
      </c>
      <c r="S1283" s="14">
        <v>1100</v>
      </c>
      <c r="T1283" s="17" t="s">
        <v>390</v>
      </c>
      <c r="U1283" s="14"/>
    </row>
    <row r="1284" ht="90" customHeight="1" spans="1:21">
      <c r="A1284" s="14">
        <v>2</v>
      </c>
      <c r="B1284" s="14" t="s">
        <v>2642</v>
      </c>
      <c r="C1284" s="14" t="s">
        <v>2643</v>
      </c>
      <c r="D1284" s="17" t="s">
        <v>2639</v>
      </c>
      <c r="E1284" s="17" t="s">
        <v>2640</v>
      </c>
      <c r="F1284" s="14">
        <v>220</v>
      </c>
      <c r="G1284" s="14">
        <v>220</v>
      </c>
      <c r="H1284" s="14">
        <v>220</v>
      </c>
      <c r="I1284" s="14">
        <v>6</v>
      </c>
      <c r="J1284" s="14">
        <v>6</v>
      </c>
      <c r="K1284" s="14">
        <v>2</v>
      </c>
      <c r="L1284" s="14">
        <v>2</v>
      </c>
      <c r="M1284" s="14">
        <v>0</v>
      </c>
      <c r="N1284" s="14">
        <v>0</v>
      </c>
      <c r="O1284" s="17">
        <v>1995</v>
      </c>
      <c r="P1284" s="17" t="s">
        <v>1449</v>
      </c>
      <c r="Q1284" s="14" t="s">
        <v>2641</v>
      </c>
      <c r="R1284" s="14">
        <v>600</v>
      </c>
      <c r="S1284" s="14">
        <v>600</v>
      </c>
      <c r="T1284" s="17" t="s">
        <v>390</v>
      </c>
      <c r="U1284" s="14"/>
    </row>
    <row r="1285" ht="90" customHeight="1" spans="1:21">
      <c r="A1285" s="14">
        <v>3</v>
      </c>
      <c r="B1285" s="14" t="s">
        <v>2644</v>
      </c>
      <c r="C1285" s="14" t="s">
        <v>2645</v>
      </c>
      <c r="D1285" s="17" t="s">
        <v>2639</v>
      </c>
      <c r="E1285" s="17" t="s">
        <v>2646</v>
      </c>
      <c r="F1285" s="14">
        <v>571</v>
      </c>
      <c r="G1285" s="14">
        <v>571</v>
      </c>
      <c r="H1285" s="14">
        <v>571</v>
      </c>
      <c r="I1285" s="14">
        <v>5</v>
      </c>
      <c r="J1285" s="14">
        <v>5</v>
      </c>
      <c r="K1285" s="14">
        <v>5.7</v>
      </c>
      <c r="L1285" s="14">
        <v>5.7</v>
      </c>
      <c r="M1285" s="14">
        <v>0</v>
      </c>
      <c r="N1285" s="14">
        <v>0</v>
      </c>
      <c r="O1285" s="17">
        <v>1990</v>
      </c>
      <c r="P1285" s="17" t="s">
        <v>1449</v>
      </c>
      <c r="Q1285" s="14" t="s">
        <v>2641</v>
      </c>
      <c r="R1285" s="14">
        <v>1400</v>
      </c>
      <c r="S1285" s="14">
        <v>1400</v>
      </c>
      <c r="T1285" s="17" t="s">
        <v>390</v>
      </c>
      <c r="U1285" s="14"/>
    </row>
    <row r="1286" ht="90" customHeight="1" spans="1:21">
      <c r="A1286" s="14">
        <v>4</v>
      </c>
      <c r="B1286" s="14" t="s">
        <v>2647</v>
      </c>
      <c r="C1286" s="14" t="s">
        <v>2648</v>
      </c>
      <c r="D1286" s="17" t="s">
        <v>2639</v>
      </c>
      <c r="E1286" s="17" t="s">
        <v>2640</v>
      </c>
      <c r="F1286" s="14">
        <v>16</v>
      </c>
      <c r="G1286" s="14">
        <v>16</v>
      </c>
      <c r="H1286" s="14">
        <v>16</v>
      </c>
      <c r="I1286" s="14">
        <v>1</v>
      </c>
      <c r="J1286" s="14">
        <v>1</v>
      </c>
      <c r="K1286" s="14">
        <v>0.1</v>
      </c>
      <c r="L1286" s="14">
        <v>0.1</v>
      </c>
      <c r="M1286" s="14">
        <v>2</v>
      </c>
      <c r="N1286" s="14">
        <v>2</v>
      </c>
      <c r="O1286" s="17">
        <v>1980</v>
      </c>
      <c r="P1286" s="17" t="s">
        <v>2649</v>
      </c>
      <c r="Q1286" s="14" t="s">
        <v>2641</v>
      </c>
      <c r="R1286" s="14">
        <v>50</v>
      </c>
      <c r="S1286" s="14">
        <v>50</v>
      </c>
      <c r="T1286" s="17" t="s">
        <v>390</v>
      </c>
      <c r="U1286" s="14"/>
    </row>
    <row r="1287" ht="111" customHeight="1" spans="1:21">
      <c r="A1287" s="14">
        <v>5</v>
      </c>
      <c r="B1287" s="14" t="s">
        <v>2650</v>
      </c>
      <c r="C1287" s="14" t="s">
        <v>2651</v>
      </c>
      <c r="D1287" s="17" t="s">
        <v>2639</v>
      </c>
      <c r="E1287" s="17" t="s">
        <v>2652</v>
      </c>
      <c r="F1287" s="14">
        <v>300</v>
      </c>
      <c r="G1287" s="14">
        <v>300</v>
      </c>
      <c r="H1287" s="14">
        <v>300</v>
      </c>
      <c r="I1287" s="14">
        <v>5</v>
      </c>
      <c r="J1287" s="14">
        <v>5</v>
      </c>
      <c r="K1287" s="14">
        <v>3</v>
      </c>
      <c r="L1287" s="14">
        <v>3</v>
      </c>
      <c r="M1287" s="14">
        <v>0</v>
      </c>
      <c r="N1287" s="14">
        <v>0</v>
      </c>
      <c r="O1287" s="17">
        <v>1999</v>
      </c>
      <c r="P1287" s="17" t="s">
        <v>1449</v>
      </c>
      <c r="Q1287" s="14" t="s">
        <v>2641</v>
      </c>
      <c r="R1287" s="14">
        <v>800</v>
      </c>
      <c r="S1287" s="14">
        <v>800</v>
      </c>
      <c r="T1287" s="17" t="s">
        <v>390</v>
      </c>
      <c r="U1287" s="14"/>
    </row>
    <row r="1288" ht="90" customHeight="1" spans="1:21">
      <c r="A1288" s="14">
        <v>6</v>
      </c>
      <c r="B1288" s="15" t="s">
        <v>2653</v>
      </c>
      <c r="C1288" s="15" t="s">
        <v>2654</v>
      </c>
      <c r="D1288" s="17" t="s">
        <v>2639</v>
      </c>
      <c r="E1288" s="17" t="s">
        <v>2652</v>
      </c>
      <c r="F1288" s="14">
        <v>185</v>
      </c>
      <c r="G1288" s="14">
        <v>185</v>
      </c>
      <c r="H1288" s="14">
        <v>185</v>
      </c>
      <c r="I1288" s="14">
        <v>2</v>
      </c>
      <c r="J1288" s="14">
        <v>2</v>
      </c>
      <c r="K1288" s="14">
        <v>2</v>
      </c>
      <c r="L1288" s="14">
        <v>2</v>
      </c>
      <c r="M1288" s="14">
        <v>0</v>
      </c>
      <c r="N1288" s="14">
        <v>0</v>
      </c>
      <c r="O1288" s="17">
        <v>2000</v>
      </c>
      <c r="P1288" s="17" t="s">
        <v>1449</v>
      </c>
      <c r="Q1288" s="14" t="s">
        <v>2641</v>
      </c>
      <c r="R1288" s="14">
        <v>700</v>
      </c>
      <c r="S1288" s="14">
        <v>700</v>
      </c>
      <c r="T1288" s="17" t="s">
        <v>390</v>
      </c>
      <c r="U1288" s="14"/>
    </row>
    <row r="1289" ht="90" customHeight="1" spans="1:21">
      <c r="A1289" s="14">
        <v>7</v>
      </c>
      <c r="B1289" s="15" t="s">
        <v>2655</v>
      </c>
      <c r="C1289" s="15" t="s">
        <v>2656</v>
      </c>
      <c r="D1289" s="17" t="s">
        <v>2639</v>
      </c>
      <c r="E1289" s="17" t="s">
        <v>2652</v>
      </c>
      <c r="F1289" s="14">
        <v>200</v>
      </c>
      <c r="G1289" s="14">
        <v>200</v>
      </c>
      <c r="H1289" s="14">
        <v>200</v>
      </c>
      <c r="I1289" s="14">
        <v>2</v>
      </c>
      <c r="J1289" s="14">
        <v>2</v>
      </c>
      <c r="K1289" s="14">
        <v>2.3</v>
      </c>
      <c r="L1289" s="14">
        <v>2.3</v>
      </c>
      <c r="M1289" s="14">
        <v>0</v>
      </c>
      <c r="N1289" s="14">
        <v>0</v>
      </c>
      <c r="O1289" s="17">
        <v>2000</v>
      </c>
      <c r="P1289" s="17" t="s">
        <v>1449</v>
      </c>
      <c r="Q1289" s="14" t="s">
        <v>2641</v>
      </c>
      <c r="R1289" s="14">
        <v>700</v>
      </c>
      <c r="S1289" s="14">
        <v>700</v>
      </c>
      <c r="T1289" s="17" t="s">
        <v>390</v>
      </c>
      <c r="U1289" s="14"/>
    </row>
    <row r="1290" ht="90" customHeight="1" spans="1:21">
      <c r="A1290" s="14">
        <v>8</v>
      </c>
      <c r="B1290" s="15" t="s">
        <v>2657</v>
      </c>
      <c r="C1290" s="15" t="s">
        <v>2658</v>
      </c>
      <c r="D1290" s="17" t="s">
        <v>2639</v>
      </c>
      <c r="E1290" s="17" t="s">
        <v>2652</v>
      </c>
      <c r="F1290" s="14">
        <v>50</v>
      </c>
      <c r="G1290" s="14">
        <v>50</v>
      </c>
      <c r="H1290" s="14">
        <v>50</v>
      </c>
      <c r="I1290" s="14">
        <v>1</v>
      </c>
      <c r="J1290" s="14">
        <v>1</v>
      </c>
      <c r="K1290" s="14">
        <v>0.5</v>
      </c>
      <c r="L1290" s="14">
        <v>0.5</v>
      </c>
      <c r="M1290" s="14">
        <v>0</v>
      </c>
      <c r="N1290" s="14">
        <v>0</v>
      </c>
      <c r="O1290" s="17">
        <v>2000</v>
      </c>
      <c r="P1290" s="17" t="s">
        <v>1449</v>
      </c>
      <c r="Q1290" s="14" t="s">
        <v>2641</v>
      </c>
      <c r="R1290" s="14">
        <v>100</v>
      </c>
      <c r="S1290" s="14">
        <v>100</v>
      </c>
      <c r="T1290" s="17" t="s">
        <v>390</v>
      </c>
      <c r="U1290" s="14"/>
    </row>
    <row r="1291" ht="90" customHeight="1" spans="1:21">
      <c r="A1291" s="14">
        <v>9</v>
      </c>
      <c r="B1291" s="15" t="s">
        <v>2659</v>
      </c>
      <c r="C1291" s="15" t="s">
        <v>2660</v>
      </c>
      <c r="D1291" s="17" t="s">
        <v>2639</v>
      </c>
      <c r="E1291" s="17" t="s">
        <v>2652</v>
      </c>
      <c r="F1291" s="14">
        <v>350</v>
      </c>
      <c r="G1291" s="14">
        <v>350</v>
      </c>
      <c r="H1291" s="14">
        <v>350</v>
      </c>
      <c r="I1291" s="14">
        <v>4</v>
      </c>
      <c r="J1291" s="14">
        <v>4</v>
      </c>
      <c r="K1291" s="14">
        <v>4</v>
      </c>
      <c r="L1291" s="14">
        <v>4</v>
      </c>
      <c r="M1291" s="14">
        <v>0</v>
      </c>
      <c r="N1291" s="14">
        <v>0</v>
      </c>
      <c r="O1291" s="17">
        <v>1996</v>
      </c>
      <c r="P1291" s="17" t="s">
        <v>1449</v>
      </c>
      <c r="Q1291" s="14" t="s">
        <v>2641</v>
      </c>
      <c r="R1291" s="14">
        <v>600</v>
      </c>
      <c r="S1291" s="14">
        <v>600</v>
      </c>
      <c r="T1291" s="17" t="s">
        <v>390</v>
      </c>
      <c r="U1291" s="14"/>
    </row>
    <row r="1292" ht="90" customHeight="1" spans="1:21">
      <c r="A1292" s="14">
        <v>10</v>
      </c>
      <c r="B1292" s="15" t="s">
        <v>2661</v>
      </c>
      <c r="C1292" s="15" t="s">
        <v>2662</v>
      </c>
      <c r="D1292" s="17" t="s">
        <v>2639</v>
      </c>
      <c r="E1292" s="17" t="s">
        <v>2640</v>
      </c>
      <c r="F1292" s="14">
        <v>60</v>
      </c>
      <c r="G1292" s="14">
        <v>60</v>
      </c>
      <c r="H1292" s="14">
        <v>60</v>
      </c>
      <c r="I1292" s="14">
        <v>3</v>
      </c>
      <c r="J1292" s="14">
        <v>3</v>
      </c>
      <c r="K1292" s="14">
        <v>0.5</v>
      </c>
      <c r="L1292" s="14">
        <v>0.5</v>
      </c>
      <c r="M1292" s="14">
        <v>0</v>
      </c>
      <c r="N1292" s="14">
        <v>0</v>
      </c>
      <c r="O1292" s="17">
        <v>1999</v>
      </c>
      <c r="P1292" s="17" t="s">
        <v>1449</v>
      </c>
      <c r="Q1292" s="14" t="s">
        <v>2641</v>
      </c>
      <c r="R1292" s="14">
        <v>200</v>
      </c>
      <c r="S1292" s="14">
        <v>200</v>
      </c>
      <c r="T1292" s="17" t="s">
        <v>390</v>
      </c>
      <c r="U1292" s="14"/>
    </row>
    <row r="1293" ht="90" customHeight="1" spans="1:21">
      <c r="A1293" s="14">
        <v>11</v>
      </c>
      <c r="B1293" s="15" t="s">
        <v>2663</v>
      </c>
      <c r="C1293" s="15" t="s">
        <v>2664</v>
      </c>
      <c r="D1293" s="17" t="s">
        <v>2639</v>
      </c>
      <c r="E1293" s="17" t="s">
        <v>2640</v>
      </c>
      <c r="F1293" s="14">
        <v>50</v>
      </c>
      <c r="G1293" s="14">
        <v>50</v>
      </c>
      <c r="H1293" s="14">
        <v>50</v>
      </c>
      <c r="I1293" s="14">
        <v>5</v>
      </c>
      <c r="J1293" s="14">
        <v>5</v>
      </c>
      <c r="K1293" s="14">
        <v>0.7</v>
      </c>
      <c r="L1293" s="14">
        <v>0.7</v>
      </c>
      <c r="M1293" s="14">
        <v>0</v>
      </c>
      <c r="N1293" s="14">
        <v>0</v>
      </c>
      <c r="O1293" s="17">
        <v>1999</v>
      </c>
      <c r="P1293" s="17" t="s">
        <v>1449</v>
      </c>
      <c r="Q1293" s="14" t="s">
        <v>2641</v>
      </c>
      <c r="R1293" s="14">
        <v>500</v>
      </c>
      <c r="S1293" s="14">
        <v>500</v>
      </c>
      <c r="T1293" s="17" t="s">
        <v>390</v>
      </c>
      <c r="U1293" s="14"/>
    </row>
    <row r="1294" ht="90" customHeight="1" spans="1:21">
      <c r="A1294" s="14">
        <v>12</v>
      </c>
      <c r="B1294" s="15" t="s">
        <v>2665</v>
      </c>
      <c r="C1294" s="15" t="s">
        <v>2666</v>
      </c>
      <c r="D1294" s="17" t="s">
        <v>2639</v>
      </c>
      <c r="E1294" s="17" t="s">
        <v>2640</v>
      </c>
      <c r="F1294" s="14">
        <v>50</v>
      </c>
      <c r="G1294" s="14">
        <v>50</v>
      </c>
      <c r="H1294" s="14">
        <v>50</v>
      </c>
      <c r="I1294" s="14">
        <v>4</v>
      </c>
      <c r="J1294" s="14">
        <v>4</v>
      </c>
      <c r="K1294" s="14">
        <v>0.5</v>
      </c>
      <c r="L1294" s="14">
        <v>0.5</v>
      </c>
      <c r="M1294" s="14">
        <v>0</v>
      </c>
      <c r="N1294" s="14">
        <v>0</v>
      </c>
      <c r="O1294" s="17">
        <v>2000</v>
      </c>
      <c r="P1294" s="17" t="s">
        <v>1449</v>
      </c>
      <c r="Q1294" s="14" t="s">
        <v>2641</v>
      </c>
      <c r="R1294" s="14">
        <v>200</v>
      </c>
      <c r="S1294" s="14">
        <v>200</v>
      </c>
      <c r="T1294" s="17" t="s">
        <v>390</v>
      </c>
      <c r="U1294" s="14"/>
    </row>
    <row r="1295" ht="90" customHeight="1" spans="1:21">
      <c r="A1295" s="14">
        <v>13</v>
      </c>
      <c r="B1295" s="15" t="s">
        <v>2667</v>
      </c>
      <c r="C1295" s="15" t="s">
        <v>2668</v>
      </c>
      <c r="D1295" s="17" t="s">
        <v>2639</v>
      </c>
      <c r="E1295" s="17" t="s">
        <v>2640</v>
      </c>
      <c r="F1295" s="14">
        <v>75</v>
      </c>
      <c r="G1295" s="14">
        <v>75</v>
      </c>
      <c r="H1295" s="14">
        <v>75</v>
      </c>
      <c r="I1295" s="14">
        <v>5</v>
      </c>
      <c r="J1295" s="14">
        <v>5</v>
      </c>
      <c r="K1295" s="14">
        <v>0.6</v>
      </c>
      <c r="L1295" s="14">
        <v>0.6</v>
      </c>
      <c r="M1295" s="14">
        <v>0</v>
      </c>
      <c r="N1295" s="14">
        <v>0</v>
      </c>
      <c r="O1295" s="14">
        <v>1990</v>
      </c>
      <c r="P1295" s="17" t="s">
        <v>1449</v>
      </c>
      <c r="Q1295" s="14" t="s">
        <v>2641</v>
      </c>
      <c r="R1295" s="14">
        <v>200</v>
      </c>
      <c r="S1295" s="14">
        <v>200</v>
      </c>
      <c r="T1295" s="17" t="s">
        <v>390</v>
      </c>
      <c r="U1295" s="14"/>
    </row>
    <row r="1296" ht="109" customHeight="1" spans="1:21">
      <c r="A1296" s="14">
        <v>14</v>
      </c>
      <c r="B1296" s="15" t="s">
        <v>2669</v>
      </c>
      <c r="C1296" s="15" t="s">
        <v>2670</v>
      </c>
      <c r="D1296" s="17" t="s">
        <v>2639</v>
      </c>
      <c r="E1296" s="17" t="s">
        <v>2671</v>
      </c>
      <c r="F1296" s="14">
        <v>50</v>
      </c>
      <c r="G1296" s="14">
        <v>50</v>
      </c>
      <c r="H1296" s="14">
        <v>50</v>
      </c>
      <c r="I1296" s="14">
        <v>4</v>
      </c>
      <c r="J1296" s="14">
        <v>4</v>
      </c>
      <c r="K1296" s="14">
        <v>0.5</v>
      </c>
      <c r="L1296" s="14">
        <v>0.5</v>
      </c>
      <c r="M1296" s="14">
        <v>0</v>
      </c>
      <c r="N1296" s="14">
        <v>0</v>
      </c>
      <c r="O1296" s="14">
        <v>1995</v>
      </c>
      <c r="P1296" s="14" t="s">
        <v>2649</v>
      </c>
      <c r="Q1296" s="14" t="s">
        <v>2641</v>
      </c>
      <c r="R1296" s="14">
        <v>400</v>
      </c>
      <c r="S1296" s="14">
        <v>400</v>
      </c>
      <c r="T1296" s="17" t="s">
        <v>390</v>
      </c>
      <c r="U1296" s="14"/>
    </row>
    <row r="1297" ht="90" customHeight="1" spans="1:21">
      <c r="A1297" s="14">
        <v>15</v>
      </c>
      <c r="B1297" s="14" t="s">
        <v>2672</v>
      </c>
      <c r="C1297" s="14" t="s">
        <v>2673</v>
      </c>
      <c r="D1297" s="17" t="s">
        <v>2639</v>
      </c>
      <c r="E1297" s="14" t="s">
        <v>2674</v>
      </c>
      <c r="F1297" s="14">
        <v>160</v>
      </c>
      <c r="G1297" s="14">
        <v>0</v>
      </c>
      <c r="H1297" s="14">
        <v>160</v>
      </c>
      <c r="I1297" s="14">
        <v>7</v>
      </c>
      <c r="J1297" s="14">
        <v>7</v>
      </c>
      <c r="K1297" s="14">
        <v>1.5</v>
      </c>
      <c r="L1297" s="14">
        <v>1.5</v>
      </c>
      <c r="M1297" s="14">
        <v>14</v>
      </c>
      <c r="N1297" s="14">
        <v>14</v>
      </c>
      <c r="O1297" s="14">
        <v>2005</v>
      </c>
      <c r="P1297" s="14" t="s">
        <v>32</v>
      </c>
      <c r="Q1297" s="14" t="s">
        <v>2641</v>
      </c>
      <c r="R1297" s="14">
        <v>600</v>
      </c>
      <c r="S1297" s="14">
        <v>600</v>
      </c>
      <c r="T1297" s="17" t="s">
        <v>390</v>
      </c>
      <c r="U1297" s="14"/>
    </row>
    <row r="1298" ht="45" customHeight="1" spans="1:21">
      <c r="A1298" s="95" t="s">
        <v>241</v>
      </c>
      <c r="B1298" s="95" t="s">
        <v>2675</v>
      </c>
      <c r="C1298" s="95" t="s">
        <v>2675</v>
      </c>
      <c r="D1298" s="95"/>
      <c r="E1298" s="95"/>
      <c r="F1298" s="95">
        <f t="shared" ref="F1298:N1298" si="19">F1283+F1284+F1285+F1286+F1287+F1288+F1289+F1290+F1291+F1292+F1293+F1294+F1295+F1296+F1297</f>
        <v>3137</v>
      </c>
      <c r="G1298" s="95">
        <f t="shared" si="19"/>
        <v>2977</v>
      </c>
      <c r="H1298" s="95">
        <f t="shared" si="19"/>
        <v>3137</v>
      </c>
      <c r="I1298" s="95">
        <f t="shared" si="19"/>
        <v>69</v>
      </c>
      <c r="J1298" s="95">
        <f t="shared" si="19"/>
        <v>69</v>
      </c>
      <c r="K1298" s="95">
        <f t="shared" si="19"/>
        <v>26.9</v>
      </c>
      <c r="L1298" s="95">
        <f t="shared" si="19"/>
        <v>26.9</v>
      </c>
      <c r="M1298" s="95">
        <f t="shared" si="19"/>
        <v>16</v>
      </c>
      <c r="N1298" s="95">
        <f t="shared" si="19"/>
        <v>16</v>
      </c>
      <c r="O1298" s="95"/>
      <c r="P1298" s="95"/>
      <c r="Q1298" s="95"/>
      <c r="R1298" s="95">
        <f>R1283+R1284+R1285+R1286+R1287+R1288+R1289+R1290+R1291+R1292+R1293+R1294+R1295+R1296+R1297</f>
        <v>8150</v>
      </c>
      <c r="S1298" s="95">
        <f>S1283+S1284+S1285+S1286+S1287+S1288+S1289+S1290+S1291+S1292+S1293+S1294+S1295+S1296+S1297</f>
        <v>8150</v>
      </c>
      <c r="T1298" s="95"/>
      <c r="U1298" s="95"/>
    </row>
    <row r="1299" ht="45" customHeight="1" spans="1:21">
      <c r="A1299" s="13" t="s">
        <v>2676</v>
      </c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</row>
    <row r="1300" ht="87" customHeight="1" spans="1:21">
      <c r="A1300" s="14">
        <v>1</v>
      </c>
      <c r="B1300" s="14" t="s">
        <v>210</v>
      </c>
      <c r="C1300" s="14" t="s">
        <v>2677</v>
      </c>
      <c r="D1300" s="17" t="s">
        <v>2678</v>
      </c>
      <c r="E1300" s="14" t="s">
        <v>2067</v>
      </c>
      <c r="F1300" s="14">
        <v>41</v>
      </c>
      <c r="G1300" s="14">
        <v>0</v>
      </c>
      <c r="H1300" s="14">
        <v>41</v>
      </c>
      <c r="I1300" s="14">
        <v>1</v>
      </c>
      <c r="J1300" s="14">
        <v>1</v>
      </c>
      <c r="K1300" s="14">
        <v>0.37</v>
      </c>
      <c r="L1300" s="14">
        <v>0.37</v>
      </c>
      <c r="M1300" s="14">
        <v>4</v>
      </c>
      <c r="N1300" s="14">
        <v>4</v>
      </c>
      <c r="O1300" s="17" t="s">
        <v>48</v>
      </c>
      <c r="P1300" s="17" t="s">
        <v>37</v>
      </c>
      <c r="Q1300" s="15" t="s">
        <v>2679</v>
      </c>
      <c r="R1300" s="14">
        <v>160</v>
      </c>
      <c r="S1300" s="14">
        <v>160</v>
      </c>
      <c r="T1300" s="17" t="s">
        <v>390</v>
      </c>
      <c r="U1300" s="14"/>
    </row>
    <row r="1301" ht="87" customHeight="1" spans="1:21">
      <c r="A1301" s="14">
        <v>2</v>
      </c>
      <c r="B1301" s="14" t="s">
        <v>2680</v>
      </c>
      <c r="C1301" s="14" t="s">
        <v>2681</v>
      </c>
      <c r="D1301" s="17" t="s">
        <v>2678</v>
      </c>
      <c r="E1301" s="14" t="s">
        <v>2682</v>
      </c>
      <c r="F1301" s="14">
        <v>74</v>
      </c>
      <c r="G1301" s="14">
        <v>0</v>
      </c>
      <c r="H1301" s="14">
        <v>74</v>
      </c>
      <c r="I1301" s="14">
        <v>4</v>
      </c>
      <c r="J1301" s="14">
        <v>4</v>
      </c>
      <c r="K1301" s="14">
        <v>0.8</v>
      </c>
      <c r="L1301" s="14">
        <v>0.8</v>
      </c>
      <c r="M1301" s="14">
        <v>5</v>
      </c>
      <c r="N1301" s="14">
        <v>5</v>
      </c>
      <c r="O1301" s="17" t="s">
        <v>48</v>
      </c>
      <c r="P1301" s="17" t="s">
        <v>459</v>
      </c>
      <c r="Q1301" s="15" t="s">
        <v>2683</v>
      </c>
      <c r="R1301" s="14">
        <v>230</v>
      </c>
      <c r="S1301" s="14">
        <v>230</v>
      </c>
      <c r="T1301" s="17" t="s">
        <v>390</v>
      </c>
      <c r="U1301" s="14"/>
    </row>
    <row r="1302" ht="109" customHeight="1" spans="1:21">
      <c r="A1302" s="14">
        <v>3</v>
      </c>
      <c r="B1302" s="14" t="s">
        <v>2684</v>
      </c>
      <c r="C1302" s="14" t="s">
        <v>2685</v>
      </c>
      <c r="D1302" s="17" t="s">
        <v>2678</v>
      </c>
      <c r="E1302" s="14" t="s">
        <v>2686</v>
      </c>
      <c r="F1302" s="14">
        <v>635</v>
      </c>
      <c r="G1302" s="14">
        <v>0</v>
      </c>
      <c r="H1302" s="14">
        <v>635</v>
      </c>
      <c r="I1302" s="14">
        <v>18</v>
      </c>
      <c r="J1302" s="14">
        <v>18</v>
      </c>
      <c r="K1302" s="14">
        <v>7.6</v>
      </c>
      <c r="L1302" s="14">
        <v>7.6</v>
      </c>
      <c r="M1302" s="14">
        <v>55</v>
      </c>
      <c r="N1302" s="14">
        <v>55</v>
      </c>
      <c r="O1302" s="14" t="s">
        <v>2687</v>
      </c>
      <c r="P1302" s="14" t="s">
        <v>61</v>
      </c>
      <c r="Q1302" s="15" t="s">
        <v>2688</v>
      </c>
      <c r="R1302" s="14">
        <v>3000</v>
      </c>
      <c r="S1302" s="14">
        <v>3000</v>
      </c>
      <c r="T1302" s="17" t="s">
        <v>390</v>
      </c>
      <c r="U1302" s="14"/>
    </row>
    <row r="1303" ht="87" customHeight="1" spans="1:21">
      <c r="A1303" s="14">
        <v>4</v>
      </c>
      <c r="B1303" s="14" t="s">
        <v>2689</v>
      </c>
      <c r="C1303" s="14" t="s">
        <v>2690</v>
      </c>
      <c r="D1303" s="17" t="s">
        <v>2678</v>
      </c>
      <c r="E1303" s="14" t="s">
        <v>2691</v>
      </c>
      <c r="F1303" s="14">
        <v>1260</v>
      </c>
      <c r="G1303" s="14">
        <v>0</v>
      </c>
      <c r="H1303" s="14">
        <v>1260</v>
      </c>
      <c r="I1303" s="14">
        <v>38</v>
      </c>
      <c r="J1303" s="14">
        <v>38</v>
      </c>
      <c r="K1303" s="14">
        <v>15.6</v>
      </c>
      <c r="L1303" s="14">
        <v>15.6</v>
      </c>
      <c r="M1303" s="14">
        <v>90</v>
      </c>
      <c r="N1303" s="14">
        <v>90</v>
      </c>
      <c r="O1303" s="14" t="s">
        <v>2687</v>
      </c>
      <c r="P1303" s="14" t="s">
        <v>61</v>
      </c>
      <c r="Q1303" s="15" t="s">
        <v>2692</v>
      </c>
      <c r="R1303" s="14">
        <v>6000</v>
      </c>
      <c r="S1303" s="14">
        <v>6000</v>
      </c>
      <c r="T1303" s="17" t="s">
        <v>390</v>
      </c>
      <c r="U1303" s="14"/>
    </row>
    <row r="1304" ht="108" customHeight="1" spans="1:21">
      <c r="A1304" s="14">
        <v>5</v>
      </c>
      <c r="B1304" s="14" t="s">
        <v>2693</v>
      </c>
      <c r="C1304" s="14" t="s">
        <v>2694</v>
      </c>
      <c r="D1304" s="17" t="s">
        <v>2678</v>
      </c>
      <c r="E1304" s="14" t="s">
        <v>2067</v>
      </c>
      <c r="F1304" s="14">
        <v>270</v>
      </c>
      <c r="G1304" s="14">
        <v>0</v>
      </c>
      <c r="H1304" s="14">
        <v>270</v>
      </c>
      <c r="I1304" s="14">
        <v>7</v>
      </c>
      <c r="J1304" s="14">
        <v>7</v>
      </c>
      <c r="K1304" s="14">
        <v>3.53</v>
      </c>
      <c r="L1304" s="14">
        <v>3.53</v>
      </c>
      <c r="M1304" s="14">
        <v>22</v>
      </c>
      <c r="N1304" s="14">
        <v>22</v>
      </c>
      <c r="O1304" s="14" t="s">
        <v>2687</v>
      </c>
      <c r="P1304" s="14" t="s">
        <v>61</v>
      </c>
      <c r="Q1304" s="15" t="s">
        <v>2695</v>
      </c>
      <c r="R1304" s="14">
        <v>1000</v>
      </c>
      <c r="S1304" s="14">
        <v>1000</v>
      </c>
      <c r="T1304" s="17" t="s">
        <v>390</v>
      </c>
      <c r="U1304" s="14"/>
    </row>
    <row r="1305" ht="108" customHeight="1" spans="1:21">
      <c r="A1305" s="14">
        <v>6</v>
      </c>
      <c r="B1305" s="14" t="s">
        <v>2696</v>
      </c>
      <c r="C1305" s="14" t="s">
        <v>2697</v>
      </c>
      <c r="D1305" s="17" t="s">
        <v>2678</v>
      </c>
      <c r="E1305" s="14" t="s">
        <v>2698</v>
      </c>
      <c r="F1305" s="14">
        <v>517</v>
      </c>
      <c r="G1305" s="14">
        <v>0</v>
      </c>
      <c r="H1305" s="14">
        <v>517</v>
      </c>
      <c r="I1305" s="14">
        <v>19</v>
      </c>
      <c r="J1305" s="14">
        <v>19</v>
      </c>
      <c r="K1305" s="14">
        <v>5.69</v>
      </c>
      <c r="L1305" s="14">
        <v>5.69</v>
      </c>
      <c r="M1305" s="14">
        <v>42</v>
      </c>
      <c r="N1305" s="14">
        <v>42</v>
      </c>
      <c r="O1305" s="14" t="s">
        <v>2687</v>
      </c>
      <c r="P1305" s="14" t="s">
        <v>61</v>
      </c>
      <c r="Q1305" s="15" t="s">
        <v>2699</v>
      </c>
      <c r="R1305" s="14">
        <v>2700</v>
      </c>
      <c r="S1305" s="14">
        <v>2700</v>
      </c>
      <c r="T1305" s="17" t="s">
        <v>390</v>
      </c>
      <c r="U1305" s="14"/>
    </row>
    <row r="1306" ht="87" customHeight="1" spans="1:21">
      <c r="A1306" s="14">
        <v>7</v>
      </c>
      <c r="B1306" s="14" t="s">
        <v>1340</v>
      </c>
      <c r="C1306" s="14" t="s">
        <v>2700</v>
      </c>
      <c r="D1306" s="17" t="s">
        <v>2678</v>
      </c>
      <c r="E1306" s="14" t="s">
        <v>2682</v>
      </c>
      <c r="F1306" s="14">
        <v>118</v>
      </c>
      <c r="G1306" s="14">
        <v>0</v>
      </c>
      <c r="H1306" s="14">
        <v>118</v>
      </c>
      <c r="I1306" s="14">
        <v>17</v>
      </c>
      <c r="J1306" s="14">
        <v>17</v>
      </c>
      <c r="K1306" s="14">
        <v>2.12</v>
      </c>
      <c r="L1306" s="14">
        <v>2.12</v>
      </c>
      <c r="M1306" s="14">
        <v>10</v>
      </c>
      <c r="N1306" s="14">
        <v>10</v>
      </c>
      <c r="O1306" s="14" t="s">
        <v>2687</v>
      </c>
      <c r="P1306" s="14" t="s">
        <v>61</v>
      </c>
      <c r="Q1306" s="15" t="s">
        <v>2701</v>
      </c>
      <c r="R1306" s="14">
        <v>800</v>
      </c>
      <c r="S1306" s="14">
        <v>800</v>
      </c>
      <c r="T1306" s="17" t="s">
        <v>390</v>
      </c>
      <c r="U1306" s="14"/>
    </row>
    <row r="1307" ht="87" customHeight="1" spans="1:21">
      <c r="A1307" s="14">
        <v>8</v>
      </c>
      <c r="B1307" s="14" t="s">
        <v>2702</v>
      </c>
      <c r="C1307" s="14" t="s">
        <v>2703</v>
      </c>
      <c r="D1307" s="17" t="s">
        <v>2678</v>
      </c>
      <c r="E1307" s="14" t="s">
        <v>2704</v>
      </c>
      <c r="F1307" s="14">
        <v>60</v>
      </c>
      <c r="G1307" s="14">
        <v>0</v>
      </c>
      <c r="H1307" s="14">
        <v>60</v>
      </c>
      <c r="I1307" s="14">
        <v>6</v>
      </c>
      <c r="J1307" s="14">
        <v>6</v>
      </c>
      <c r="K1307" s="14">
        <v>0.36</v>
      </c>
      <c r="L1307" s="14">
        <v>0.36</v>
      </c>
      <c r="M1307" s="14">
        <v>60</v>
      </c>
      <c r="N1307" s="14">
        <v>60</v>
      </c>
      <c r="O1307" s="14" t="s">
        <v>2687</v>
      </c>
      <c r="P1307" s="14" t="s">
        <v>61</v>
      </c>
      <c r="Q1307" s="15" t="s">
        <v>2683</v>
      </c>
      <c r="R1307" s="14">
        <v>350</v>
      </c>
      <c r="S1307" s="14">
        <v>350</v>
      </c>
      <c r="T1307" s="17" t="s">
        <v>390</v>
      </c>
      <c r="U1307" s="14"/>
    </row>
    <row r="1308" ht="87" customHeight="1" spans="1:21">
      <c r="A1308" s="14">
        <v>9</v>
      </c>
      <c r="B1308" s="14" t="s">
        <v>2705</v>
      </c>
      <c r="C1308" s="14" t="s">
        <v>2706</v>
      </c>
      <c r="D1308" s="17" t="s">
        <v>2678</v>
      </c>
      <c r="E1308" s="14" t="s">
        <v>2698</v>
      </c>
      <c r="F1308" s="14">
        <v>40</v>
      </c>
      <c r="G1308" s="14">
        <v>0</v>
      </c>
      <c r="H1308" s="14">
        <v>40</v>
      </c>
      <c r="I1308" s="14">
        <v>1</v>
      </c>
      <c r="J1308" s="14">
        <v>1</v>
      </c>
      <c r="K1308" s="14">
        <v>0.41</v>
      </c>
      <c r="L1308" s="14">
        <v>0.41</v>
      </c>
      <c r="M1308" s="14">
        <v>4</v>
      </c>
      <c r="N1308" s="14">
        <v>4</v>
      </c>
      <c r="O1308" s="14" t="s">
        <v>2687</v>
      </c>
      <c r="P1308" s="14" t="s">
        <v>61</v>
      </c>
      <c r="Q1308" s="15" t="s">
        <v>2707</v>
      </c>
      <c r="R1308" s="14">
        <v>200</v>
      </c>
      <c r="S1308" s="14">
        <v>200</v>
      </c>
      <c r="T1308" s="17" t="s">
        <v>390</v>
      </c>
      <c r="U1308" s="14"/>
    </row>
    <row r="1309" ht="109" customHeight="1" spans="1:21">
      <c r="A1309" s="14">
        <v>10</v>
      </c>
      <c r="B1309" s="14" t="s">
        <v>2708</v>
      </c>
      <c r="C1309" s="14" t="s">
        <v>2709</v>
      </c>
      <c r="D1309" s="17" t="s">
        <v>2678</v>
      </c>
      <c r="E1309" s="14" t="s">
        <v>2698</v>
      </c>
      <c r="F1309" s="14">
        <v>186</v>
      </c>
      <c r="G1309" s="14">
        <v>0</v>
      </c>
      <c r="H1309" s="14">
        <v>186</v>
      </c>
      <c r="I1309" s="14">
        <v>10</v>
      </c>
      <c r="J1309" s="14">
        <v>10</v>
      </c>
      <c r="K1309" s="14">
        <v>2.22</v>
      </c>
      <c r="L1309" s="14">
        <v>2.22</v>
      </c>
      <c r="M1309" s="14">
        <v>15</v>
      </c>
      <c r="N1309" s="14">
        <v>15</v>
      </c>
      <c r="O1309" s="14" t="s">
        <v>2687</v>
      </c>
      <c r="P1309" s="14" t="s">
        <v>61</v>
      </c>
      <c r="Q1309" s="15" t="s">
        <v>2710</v>
      </c>
      <c r="R1309" s="14">
        <v>900</v>
      </c>
      <c r="S1309" s="14">
        <v>900</v>
      </c>
      <c r="T1309" s="17" t="s">
        <v>390</v>
      </c>
      <c r="U1309" s="14"/>
    </row>
    <row r="1310" ht="45" customHeight="1" spans="1:21">
      <c r="A1310" s="207" t="s">
        <v>241</v>
      </c>
      <c r="B1310" s="207" t="s">
        <v>2711</v>
      </c>
      <c r="C1310" s="207" t="s">
        <v>2711</v>
      </c>
      <c r="D1310" s="207"/>
      <c r="E1310" s="207"/>
      <c r="F1310" s="207">
        <f>SUM(F1300:F1309)</f>
        <v>3201</v>
      </c>
      <c r="G1310" s="207">
        <v>0</v>
      </c>
      <c r="H1310" s="207">
        <f>SUM(H1300:H1309)</f>
        <v>3201</v>
      </c>
      <c r="I1310" s="207">
        <f t="shared" ref="G1310:S1310" si="20">SUM(I1300:I1309)</f>
        <v>121</v>
      </c>
      <c r="J1310" s="207">
        <f t="shared" si="20"/>
        <v>121</v>
      </c>
      <c r="K1310" s="207">
        <f t="shared" si="20"/>
        <v>38.7</v>
      </c>
      <c r="L1310" s="207">
        <f t="shared" si="20"/>
        <v>38.7</v>
      </c>
      <c r="M1310" s="207">
        <f t="shared" si="20"/>
        <v>307</v>
      </c>
      <c r="N1310" s="207">
        <f t="shared" si="20"/>
        <v>307</v>
      </c>
      <c r="O1310" s="207"/>
      <c r="P1310" s="207"/>
      <c r="Q1310" s="207"/>
      <c r="R1310" s="207">
        <f t="shared" si="20"/>
        <v>15340</v>
      </c>
      <c r="S1310" s="207">
        <f t="shared" si="20"/>
        <v>15340</v>
      </c>
      <c r="T1310" s="207"/>
      <c r="U1310" s="207"/>
    </row>
  </sheetData>
  <mergeCells count="1286">
    <mergeCell ref="A1:U1"/>
    <mergeCell ref="B2:C2"/>
    <mergeCell ref="F2:H2"/>
    <mergeCell ref="I2:J2"/>
    <mergeCell ref="K2:L2"/>
    <mergeCell ref="M2:N2"/>
    <mergeCell ref="R2:S2"/>
    <mergeCell ref="A6:U6"/>
    <mergeCell ref="A125:U125"/>
    <mergeCell ref="A228:U228"/>
    <mergeCell ref="A277:U277"/>
    <mergeCell ref="A314:U314"/>
    <mergeCell ref="A367:U367"/>
    <mergeCell ref="A400:U400"/>
    <mergeCell ref="A431:U431"/>
    <mergeCell ref="A572:U572"/>
    <mergeCell ref="A625:U625"/>
    <mergeCell ref="A716:U716"/>
    <mergeCell ref="A822:U822"/>
    <mergeCell ref="A956:U956"/>
    <mergeCell ref="A994:U994"/>
    <mergeCell ref="A1081:U1081"/>
    <mergeCell ref="A1231:U1231"/>
    <mergeCell ref="A1282:U1282"/>
    <mergeCell ref="A1299:U1299"/>
    <mergeCell ref="A2:A4"/>
    <mergeCell ref="B3:B4"/>
    <mergeCell ref="C3:C4"/>
    <mergeCell ref="C10:C11"/>
    <mergeCell ref="C18:C29"/>
    <mergeCell ref="C30:C40"/>
    <mergeCell ref="C52:C55"/>
    <mergeCell ref="C56:C57"/>
    <mergeCell ref="C64:C68"/>
    <mergeCell ref="C69:C71"/>
    <mergeCell ref="C72:C75"/>
    <mergeCell ref="C76:C80"/>
    <mergeCell ref="C81:C83"/>
    <mergeCell ref="C84:C86"/>
    <mergeCell ref="C112:C113"/>
    <mergeCell ref="C116:C118"/>
    <mergeCell ref="C126:C130"/>
    <mergeCell ref="C131:C135"/>
    <mergeCell ref="C136:C137"/>
    <mergeCell ref="C139:C140"/>
    <mergeCell ref="C141:C143"/>
    <mergeCell ref="C144:C145"/>
    <mergeCell ref="C146:C147"/>
    <mergeCell ref="C148:C149"/>
    <mergeCell ref="C150:C152"/>
    <mergeCell ref="C153:C156"/>
    <mergeCell ref="C157:C159"/>
    <mergeCell ref="C160:C164"/>
    <mergeCell ref="C165:C166"/>
    <mergeCell ref="C167:C170"/>
    <mergeCell ref="C172:C173"/>
    <mergeCell ref="C175:C177"/>
    <mergeCell ref="C178:C179"/>
    <mergeCell ref="C181:C183"/>
    <mergeCell ref="C184:C190"/>
    <mergeCell ref="C192:C193"/>
    <mergeCell ref="C197:C201"/>
    <mergeCell ref="C204:C205"/>
    <mergeCell ref="C215:C216"/>
    <mergeCell ref="C217:C222"/>
    <mergeCell ref="C229:C230"/>
    <mergeCell ref="C231:C232"/>
    <mergeCell ref="C233:C235"/>
    <mergeCell ref="C236:C245"/>
    <mergeCell ref="C246:C247"/>
    <mergeCell ref="C248:C252"/>
    <mergeCell ref="C253:C254"/>
    <mergeCell ref="C255:C256"/>
    <mergeCell ref="C257:C259"/>
    <mergeCell ref="C260:C264"/>
    <mergeCell ref="C278:C280"/>
    <mergeCell ref="C281:C282"/>
    <mergeCell ref="C291:C292"/>
    <mergeCell ref="C301:C302"/>
    <mergeCell ref="C344:C347"/>
    <mergeCell ref="C348:C354"/>
    <mergeCell ref="C355:C356"/>
    <mergeCell ref="C358:C361"/>
    <mergeCell ref="C368:C369"/>
    <mergeCell ref="C379:C382"/>
    <mergeCell ref="C386:C389"/>
    <mergeCell ref="C401:C405"/>
    <mergeCell ref="C406:C411"/>
    <mergeCell ref="C412:C416"/>
    <mergeCell ref="C418:C420"/>
    <mergeCell ref="C421:C424"/>
    <mergeCell ref="C425:C427"/>
    <mergeCell ref="C428:C429"/>
    <mergeCell ref="C438:C441"/>
    <mergeCell ref="C447:C448"/>
    <mergeCell ref="C450:C452"/>
    <mergeCell ref="C454:C456"/>
    <mergeCell ref="C461:C465"/>
    <mergeCell ref="C466:C467"/>
    <mergeCell ref="C469:C475"/>
    <mergeCell ref="C476:C479"/>
    <mergeCell ref="C480:C484"/>
    <mergeCell ref="C487:C489"/>
    <mergeCell ref="C490:C493"/>
    <mergeCell ref="C494:C499"/>
    <mergeCell ref="C505:C506"/>
    <mergeCell ref="C515:C532"/>
    <mergeCell ref="C533:C560"/>
    <mergeCell ref="C577:C578"/>
    <mergeCell ref="C599:C601"/>
    <mergeCell ref="C604:C609"/>
    <mergeCell ref="C610:C613"/>
    <mergeCell ref="C614:C617"/>
    <mergeCell ref="C618:C619"/>
    <mergeCell ref="C620:C623"/>
    <mergeCell ref="C626:C629"/>
    <mergeCell ref="C630:C631"/>
    <mergeCell ref="C632:C634"/>
    <mergeCell ref="C637:C644"/>
    <mergeCell ref="C645:C646"/>
    <mergeCell ref="C688:C694"/>
    <mergeCell ref="C695:C702"/>
    <mergeCell ref="C703:C709"/>
    <mergeCell ref="C710:C714"/>
    <mergeCell ref="C725:C726"/>
    <mergeCell ref="C745:C747"/>
    <mergeCell ref="C756:C768"/>
    <mergeCell ref="C769:C776"/>
    <mergeCell ref="C777:C778"/>
    <mergeCell ref="C779:C780"/>
    <mergeCell ref="C782:C783"/>
    <mergeCell ref="C790:C820"/>
    <mergeCell ref="C825:C826"/>
    <mergeCell ref="C828:C831"/>
    <mergeCell ref="C834:C839"/>
    <mergeCell ref="C840:C841"/>
    <mergeCell ref="C842:C845"/>
    <mergeCell ref="C846:C847"/>
    <mergeCell ref="C848:C853"/>
    <mergeCell ref="C855:C857"/>
    <mergeCell ref="C858:C861"/>
    <mergeCell ref="C862:C864"/>
    <mergeCell ref="C865:C867"/>
    <mergeCell ref="C868:C869"/>
    <mergeCell ref="C870:C871"/>
    <mergeCell ref="C872:C873"/>
    <mergeCell ref="C875:C876"/>
    <mergeCell ref="C910:C912"/>
    <mergeCell ref="C920:C921"/>
    <mergeCell ref="C925:C928"/>
    <mergeCell ref="C929:C930"/>
    <mergeCell ref="C931:C935"/>
    <mergeCell ref="C937:C941"/>
    <mergeCell ref="C942:C949"/>
    <mergeCell ref="C950:C954"/>
    <mergeCell ref="C957:C959"/>
    <mergeCell ref="C960:C961"/>
    <mergeCell ref="C962:C963"/>
    <mergeCell ref="C967:C970"/>
    <mergeCell ref="C971:C975"/>
    <mergeCell ref="C976:C980"/>
    <mergeCell ref="C981:C985"/>
    <mergeCell ref="C986:C991"/>
    <mergeCell ref="C995:C1000"/>
    <mergeCell ref="C1001:C1004"/>
    <mergeCell ref="C1005:C1009"/>
    <mergeCell ref="C1010:C1014"/>
    <mergeCell ref="C1018:C1026"/>
    <mergeCell ref="C1027:C1040"/>
    <mergeCell ref="C1041:C1045"/>
    <mergeCell ref="C1046:C1054"/>
    <mergeCell ref="C1055:C1058"/>
    <mergeCell ref="C1059:C1062"/>
    <mergeCell ref="C1065:C1071"/>
    <mergeCell ref="C1072:C1074"/>
    <mergeCell ref="C1075:C1076"/>
    <mergeCell ref="C1082:C1083"/>
    <mergeCell ref="C1084:C1085"/>
    <mergeCell ref="C1086:C1087"/>
    <mergeCell ref="C1088:C1099"/>
    <mergeCell ref="C1103:C1108"/>
    <mergeCell ref="C1136:C1137"/>
    <mergeCell ref="C1143:C1144"/>
    <mergeCell ref="C1150:C1152"/>
    <mergeCell ref="C1155:C1161"/>
    <mergeCell ref="C1162:C1170"/>
    <mergeCell ref="C1171:C1173"/>
    <mergeCell ref="C1174:C1175"/>
    <mergeCell ref="C1176:C1179"/>
    <mergeCell ref="C1180:C1184"/>
    <mergeCell ref="C1185:C1187"/>
    <mergeCell ref="C1188:C1189"/>
    <mergeCell ref="C1198:C1203"/>
    <mergeCell ref="C1204:C1211"/>
    <mergeCell ref="C1212:C1218"/>
    <mergeCell ref="C1219:C1222"/>
    <mergeCell ref="C1223:C1225"/>
    <mergeCell ref="C1228:C1229"/>
    <mergeCell ref="C1245:C1255"/>
    <mergeCell ref="C1257:C1263"/>
    <mergeCell ref="C1267:C1273"/>
    <mergeCell ref="C1274:C1275"/>
    <mergeCell ref="D2:D4"/>
    <mergeCell ref="D215:D222"/>
    <mergeCell ref="D229:D235"/>
    <mergeCell ref="D236:D245"/>
    <mergeCell ref="D246:D264"/>
    <mergeCell ref="D265:D275"/>
    <mergeCell ref="D401:D405"/>
    <mergeCell ref="D406:D411"/>
    <mergeCell ref="D412:D416"/>
    <mergeCell ref="D418:D420"/>
    <mergeCell ref="D421:D424"/>
    <mergeCell ref="D710:D714"/>
    <mergeCell ref="D825:D826"/>
    <mergeCell ref="D828:D831"/>
    <mergeCell ref="D834:D839"/>
    <mergeCell ref="D840:D841"/>
    <mergeCell ref="D842:D845"/>
    <mergeCell ref="D846:D847"/>
    <mergeCell ref="D848:D853"/>
    <mergeCell ref="D855:D857"/>
    <mergeCell ref="D858:D861"/>
    <mergeCell ref="D862:D864"/>
    <mergeCell ref="D865:D867"/>
    <mergeCell ref="D868:D869"/>
    <mergeCell ref="D870:D871"/>
    <mergeCell ref="D872:D873"/>
    <mergeCell ref="D875:D876"/>
    <mergeCell ref="D942:D949"/>
    <mergeCell ref="D950:D954"/>
    <mergeCell ref="D957:D963"/>
    <mergeCell ref="D964:D965"/>
    <mergeCell ref="D967:D970"/>
    <mergeCell ref="D971:D975"/>
    <mergeCell ref="D976:D980"/>
    <mergeCell ref="D981:D985"/>
    <mergeCell ref="D986:D991"/>
    <mergeCell ref="D1245:D1255"/>
    <mergeCell ref="E2:E4"/>
    <mergeCell ref="E64:E68"/>
    <mergeCell ref="E69:E71"/>
    <mergeCell ref="E72:E75"/>
    <mergeCell ref="E76:E80"/>
    <mergeCell ref="E81:E83"/>
    <mergeCell ref="E84:E86"/>
    <mergeCell ref="E215:E222"/>
    <mergeCell ref="E418:E420"/>
    <mergeCell ref="E421:E423"/>
    <mergeCell ref="E711:E713"/>
    <mergeCell ref="E717:E719"/>
    <mergeCell ref="E825:E826"/>
    <mergeCell ref="E828:E831"/>
    <mergeCell ref="E834:E839"/>
    <mergeCell ref="E840:E841"/>
    <mergeCell ref="E842:E845"/>
    <mergeCell ref="E846:E847"/>
    <mergeCell ref="E848:E853"/>
    <mergeCell ref="E855:E857"/>
    <mergeCell ref="E858:E861"/>
    <mergeCell ref="E862:E864"/>
    <mergeCell ref="E865:E867"/>
    <mergeCell ref="E868:E869"/>
    <mergeCell ref="E870:E871"/>
    <mergeCell ref="E872:E873"/>
    <mergeCell ref="E875:E876"/>
    <mergeCell ref="E942:E949"/>
    <mergeCell ref="E950:E954"/>
    <mergeCell ref="E957:E959"/>
    <mergeCell ref="E960:E961"/>
    <mergeCell ref="E967:E970"/>
    <mergeCell ref="E971:E975"/>
    <mergeCell ref="E976:E980"/>
    <mergeCell ref="E981:E985"/>
    <mergeCell ref="E986:E991"/>
    <mergeCell ref="E1245:E1255"/>
    <mergeCell ref="F3:F4"/>
    <mergeCell ref="F825:F826"/>
    <mergeCell ref="F828:F831"/>
    <mergeCell ref="F834:F839"/>
    <mergeCell ref="F840:F841"/>
    <mergeCell ref="F842:F845"/>
    <mergeCell ref="F846:F847"/>
    <mergeCell ref="F848:F853"/>
    <mergeCell ref="F855:F857"/>
    <mergeCell ref="F858:F861"/>
    <mergeCell ref="F862:F864"/>
    <mergeCell ref="F865:F867"/>
    <mergeCell ref="F868:F869"/>
    <mergeCell ref="F870:F871"/>
    <mergeCell ref="F872:F873"/>
    <mergeCell ref="F875:F876"/>
    <mergeCell ref="G3:G4"/>
    <mergeCell ref="G126:G130"/>
    <mergeCell ref="G131:G135"/>
    <mergeCell ref="G136:G137"/>
    <mergeCell ref="G139:G140"/>
    <mergeCell ref="G141:G143"/>
    <mergeCell ref="G144:G145"/>
    <mergeCell ref="G146:G147"/>
    <mergeCell ref="G148:G149"/>
    <mergeCell ref="G150:G152"/>
    <mergeCell ref="G153:G156"/>
    <mergeCell ref="G157:G159"/>
    <mergeCell ref="G160:G164"/>
    <mergeCell ref="G165:G166"/>
    <mergeCell ref="G167:G170"/>
    <mergeCell ref="G172:G173"/>
    <mergeCell ref="G175:G177"/>
    <mergeCell ref="G178:G179"/>
    <mergeCell ref="G181:G183"/>
    <mergeCell ref="G184:G190"/>
    <mergeCell ref="G192:G193"/>
    <mergeCell ref="G197:G201"/>
    <mergeCell ref="G229:G230"/>
    <mergeCell ref="G231:G232"/>
    <mergeCell ref="G233:G235"/>
    <mergeCell ref="G236:G245"/>
    <mergeCell ref="G246:G247"/>
    <mergeCell ref="G248:G252"/>
    <mergeCell ref="G253:G254"/>
    <mergeCell ref="G255:G256"/>
    <mergeCell ref="G257:G259"/>
    <mergeCell ref="G260:G264"/>
    <mergeCell ref="G278:G280"/>
    <mergeCell ref="G281:G282"/>
    <mergeCell ref="G344:G347"/>
    <mergeCell ref="G348:G354"/>
    <mergeCell ref="G355:G356"/>
    <mergeCell ref="G368:G369"/>
    <mergeCell ref="G379:G382"/>
    <mergeCell ref="G386:G389"/>
    <mergeCell ref="G401:G404"/>
    <mergeCell ref="G406:G411"/>
    <mergeCell ref="G412:G415"/>
    <mergeCell ref="G425:G427"/>
    <mergeCell ref="G447:G448"/>
    <mergeCell ref="G450:G452"/>
    <mergeCell ref="G454:G456"/>
    <mergeCell ref="G515:G532"/>
    <mergeCell ref="G533:G560"/>
    <mergeCell ref="G645:G646"/>
    <mergeCell ref="G688:G694"/>
    <mergeCell ref="G695:G702"/>
    <mergeCell ref="G703:G709"/>
    <mergeCell ref="G710:G714"/>
    <mergeCell ref="G777:G778"/>
    <mergeCell ref="G779:G780"/>
    <mergeCell ref="G782:G783"/>
    <mergeCell ref="G825:G826"/>
    <mergeCell ref="G828:G831"/>
    <mergeCell ref="G834:G839"/>
    <mergeCell ref="G840:G841"/>
    <mergeCell ref="G842:G845"/>
    <mergeCell ref="G846:G847"/>
    <mergeCell ref="G848:G853"/>
    <mergeCell ref="G855:G857"/>
    <mergeCell ref="G858:G861"/>
    <mergeCell ref="G862:G864"/>
    <mergeCell ref="G865:G867"/>
    <mergeCell ref="G868:G869"/>
    <mergeCell ref="G870:G871"/>
    <mergeCell ref="G872:G873"/>
    <mergeCell ref="G875:G876"/>
    <mergeCell ref="G910:G912"/>
    <mergeCell ref="G942:G949"/>
    <mergeCell ref="G950:G954"/>
    <mergeCell ref="G967:G970"/>
    <mergeCell ref="G971:G975"/>
    <mergeCell ref="G976:G980"/>
    <mergeCell ref="G981:G985"/>
    <mergeCell ref="G986:G991"/>
    <mergeCell ref="G995:G1000"/>
    <mergeCell ref="G1001:G1004"/>
    <mergeCell ref="G1005:G1009"/>
    <mergeCell ref="G1010:G1014"/>
    <mergeCell ref="G1018:G1026"/>
    <mergeCell ref="G1027:G1040"/>
    <mergeCell ref="G1041:G1045"/>
    <mergeCell ref="G1046:G1054"/>
    <mergeCell ref="G1055:G1058"/>
    <mergeCell ref="G1059:G1062"/>
    <mergeCell ref="G1065:G1071"/>
    <mergeCell ref="G1072:G1074"/>
    <mergeCell ref="G1075:G1076"/>
    <mergeCell ref="H3:H4"/>
    <mergeCell ref="H10:H11"/>
    <mergeCell ref="H18:H29"/>
    <mergeCell ref="H30:H40"/>
    <mergeCell ref="H52:H55"/>
    <mergeCell ref="H56:H57"/>
    <mergeCell ref="H64:H68"/>
    <mergeCell ref="H69:H71"/>
    <mergeCell ref="H72:H75"/>
    <mergeCell ref="H76:H80"/>
    <mergeCell ref="H81:H83"/>
    <mergeCell ref="H84:H86"/>
    <mergeCell ref="H112:H113"/>
    <mergeCell ref="H116:H118"/>
    <mergeCell ref="H126:H130"/>
    <mergeCell ref="H131:H135"/>
    <mergeCell ref="H136:H137"/>
    <mergeCell ref="H139:H140"/>
    <mergeCell ref="H141:H143"/>
    <mergeCell ref="H144:H145"/>
    <mergeCell ref="H146:H147"/>
    <mergeCell ref="H148:H149"/>
    <mergeCell ref="H150:H152"/>
    <mergeCell ref="H153:H156"/>
    <mergeCell ref="H157:H159"/>
    <mergeCell ref="H160:H164"/>
    <mergeCell ref="H165:H166"/>
    <mergeCell ref="H167:H170"/>
    <mergeCell ref="H172:H173"/>
    <mergeCell ref="H175:H177"/>
    <mergeCell ref="H178:H179"/>
    <mergeCell ref="H181:H183"/>
    <mergeCell ref="H184:H190"/>
    <mergeCell ref="H192:H193"/>
    <mergeCell ref="H197:H201"/>
    <mergeCell ref="H202:H203"/>
    <mergeCell ref="H204:H205"/>
    <mergeCell ref="H229:H230"/>
    <mergeCell ref="H231:H232"/>
    <mergeCell ref="H233:H235"/>
    <mergeCell ref="H236:H245"/>
    <mergeCell ref="H246:H247"/>
    <mergeCell ref="H248:H252"/>
    <mergeCell ref="H253:H254"/>
    <mergeCell ref="H255:H256"/>
    <mergeCell ref="H257:H259"/>
    <mergeCell ref="H260:H264"/>
    <mergeCell ref="H278:H280"/>
    <mergeCell ref="H281:H282"/>
    <mergeCell ref="H291:H292"/>
    <mergeCell ref="H301:H302"/>
    <mergeCell ref="H344:H347"/>
    <mergeCell ref="H348:H354"/>
    <mergeCell ref="H355:H356"/>
    <mergeCell ref="H358:H361"/>
    <mergeCell ref="H368:H369"/>
    <mergeCell ref="H379:H382"/>
    <mergeCell ref="H386:H389"/>
    <mergeCell ref="H401:H405"/>
    <mergeCell ref="H406:H411"/>
    <mergeCell ref="H412:H416"/>
    <mergeCell ref="H418:H420"/>
    <mergeCell ref="H421:H424"/>
    <mergeCell ref="H425:H427"/>
    <mergeCell ref="H428:H429"/>
    <mergeCell ref="H438:H441"/>
    <mergeCell ref="H447:H448"/>
    <mergeCell ref="H450:H452"/>
    <mergeCell ref="H454:H456"/>
    <mergeCell ref="H461:H465"/>
    <mergeCell ref="H466:H467"/>
    <mergeCell ref="H469:H475"/>
    <mergeCell ref="H476:H479"/>
    <mergeCell ref="H480:H484"/>
    <mergeCell ref="H487:H489"/>
    <mergeCell ref="H490:H493"/>
    <mergeCell ref="H494:H499"/>
    <mergeCell ref="H505:H506"/>
    <mergeCell ref="H515:H532"/>
    <mergeCell ref="H533:H560"/>
    <mergeCell ref="H577:H578"/>
    <mergeCell ref="H604:H609"/>
    <mergeCell ref="H610:H613"/>
    <mergeCell ref="H614:H617"/>
    <mergeCell ref="H618:H619"/>
    <mergeCell ref="H620:H623"/>
    <mergeCell ref="H626:H629"/>
    <mergeCell ref="H630:H631"/>
    <mergeCell ref="H632:H634"/>
    <mergeCell ref="H637:H644"/>
    <mergeCell ref="H645:H646"/>
    <mergeCell ref="H688:H694"/>
    <mergeCell ref="H695:H702"/>
    <mergeCell ref="H703:H709"/>
    <mergeCell ref="H710:H714"/>
    <mergeCell ref="H717:H719"/>
    <mergeCell ref="H756:H768"/>
    <mergeCell ref="H769:H776"/>
    <mergeCell ref="H777:H778"/>
    <mergeCell ref="H779:H780"/>
    <mergeCell ref="H782:H783"/>
    <mergeCell ref="H825:H826"/>
    <mergeCell ref="H828:H831"/>
    <mergeCell ref="H834:H839"/>
    <mergeCell ref="H840:H841"/>
    <mergeCell ref="H842:H845"/>
    <mergeCell ref="H846:H847"/>
    <mergeCell ref="H848:H853"/>
    <mergeCell ref="H855:H857"/>
    <mergeCell ref="H858:H861"/>
    <mergeCell ref="H862:H864"/>
    <mergeCell ref="H865:H867"/>
    <mergeCell ref="H868:H869"/>
    <mergeCell ref="H870:H871"/>
    <mergeCell ref="H872:H873"/>
    <mergeCell ref="H875:H876"/>
    <mergeCell ref="H910:H912"/>
    <mergeCell ref="H920:H921"/>
    <mergeCell ref="H925:H928"/>
    <mergeCell ref="H929:H930"/>
    <mergeCell ref="H931:H935"/>
    <mergeCell ref="H937:H941"/>
    <mergeCell ref="H942:H949"/>
    <mergeCell ref="H950:H954"/>
    <mergeCell ref="H957:H959"/>
    <mergeCell ref="H960:H961"/>
    <mergeCell ref="H962:H963"/>
    <mergeCell ref="H967:H970"/>
    <mergeCell ref="H971:H975"/>
    <mergeCell ref="H976:H980"/>
    <mergeCell ref="H981:H985"/>
    <mergeCell ref="H986:H991"/>
    <mergeCell ref="H995:H1000"/>
    <mergeCell ref="H1001:H1004"/>
    <mergeCell ref="H1005:H1009"/>
    <mergeCell ref="H1010:H1014"/>
    <mergeCell ref="H1018:H1026"/>
    <mergeCell ref="H1027:H1040"/>
    <mergeCell ref="H1041:H1045"/>
    <mergeCell ref="H1046:H1054"/>
    <mergeCell ref="H1055:H1058"/>
    <mergeCell ref="H1059:H1062"/>
    <mergeCell ref="H1065:H1071"/>
    <mergeCell ref="H1072:H1074"/>
    <mergeCell ref="H1075:H1076"/>
    <mergeCell ref="H1082:H1083"/>
    <mergeCell ref="H1084:H1085"/>
    <mergeCell ref="H1086:H1087"/>
    <mergeCell ref="H1088:H1099"/>
    <mergeCell ref="H1103:H1108"/>
    <mergeCell ref="H1143:H1144"/>
    <mergeCell ref="H1150:H1152"/>
    <mergeCell ref="H1155:H1161"/>
    <mergeCell ref="H1162:H1170"/>
    <mergeCell ref="H1171:H1173"/>
    <mergeCell ref="H1174:H1175"/>
    <mergeCell ref="H1176:H1179"/>
    <mergeCell ref="H1180:H1184"/>
    <mergeCell ref="H1185:H1187"/>
    <mergeCell ref="H1188:H1189"/>
    <mergeCell ref="H1198:H1203"/>
    <mergeCell ref="H1204:H1211"/>
    <mergeCell ref="H1212:H1218"/>
    <mergeCell ref="H1219:H1222"/>
    <mergeCell ref="H1223:H1225"/>
    <mergeCell ref="H1228:H1229"/>
    <mergeCell ref="I3:I4"/>
    <mergeCell ref="I64:I68"/>
    <mergeCell ref="I69:I71"/>
    <mergeCell ref="I72:I75"/>
    <mergeCell ref="I76:I80"/>
    <mergeCell ref="I81:I83"/>
    <mergeCell ref="I84:I86"/>
    <mergeCell ref="I825:I826"/>
    <mergeCell ref="I828:I831"/>
    <mergeCell ref="I834:I839"/>
    <mergeCell ref="I840:I841"/>
    <mergeCell ref="I842:I845"/>
    <mergeCell ref="I846:I847"/>
    <mergeCell ref="I848:I853"/>
    <mergeCell ref="I855:I857"/>
    <mergeCell ref="I858:I861"/>
    <mergeCell ref="I862:I864"/>
    <mergeCell ref="I865:I867"/>
    <mergeCell ref="I868:I869"/>
    <mergeCell ref="I870:I871"/>
    <mergeCell ref="I872:I873"/>
    <mergeCell ref="I875:I876"/>
    <mergeCell ref="J3:J4"/>
    <mergeCell ref="J10:J11"/>
    <mergeCell ref="J18:J29"/>
    <mergeCell ref="J30:J40"/>
    <mergeCell ref="J52:J55"/>
    <mergeCell ref="J56:J57"/>
    <mergeCell ref="J64:J68"/>
    <mergeCell ref="J69:J71"/>
    <mergeCell ref="J72:J75"/>
    <mergeCell ref="J76:J80"/>
    <mergeCell ref="J81:J83"/>
    <mergeCell ref="J84:J86"/>
    <mergeCell ref="J112:J113"/>
    <mergeCell ref="J116:J118"/>
    <mergeCell ref="J126:J130"/>
    <mergeCell ref="J131:J135"/>
    <mergeCell ref="J136:J137"/>
    <mergeCell ref="J139:J140"/>
    <mergeCell ref="J141:J143"/>
    <mergeCell ref="J144:J145"/>
    <mergeCell ref="J146:J147"/>
    <mergeCell ref="J148:J149"/>
    <mergeCell ref="J150:J152"/>
    <mergeCell ref="J153:J156"/>
    <mergeCell ref="J157:J159"/>
    <mergeCell ref="J160:J164"/>
    <mergeCell ref="J165:J166"/>
    <mergeCell ref="J167:J170"/>
    <mergeCell ref="J172:J173"/>
    <mergeCell ref="J175:J177"/>
    <mergeCell ref="J178:J179"/>
    <mergeCell ref="J181:J183"/>
    <mergeCell ref="J184:J190"/>
    <mergeCell ref="J192:J193"/>
    <mergeCell ref="J197:J201"/>
    <mergeCell ref="J229:J230"/>
    <mergeCell ref="J231:J232"/>
    <mergeCell ref="J233:J235"/>
    <mergeCell ref="J236:J245"/>
    <mergeCell ref="J246:J247"/>
    <mergeCell ref="J248:J252"/>
    <mergeCell ref="J253:J254"/>
    <mergeCell ref="J255:J256"/>
    <mergeCell ref="J257:J259"/>
    <mergeCell ref="J260:J264"/>
    <mergeCell ref="J278:J280"/>
    <mergeCell ref="J281:J282"/>
    <mergeCell ref="J291:J292"/>
    <mergeCell ref="J301:J302"/>
    <mergeCell ref="J368:J369"/>
    <mergeCell ref="J379:J382"/>
    <mergeCell ref="J386:J389"/>
    <mergeCell ref="J401:J405"/>
    <mergeCell ref="J406:J411"/>
    <mergeCell ref="J412:J416"/>
    <mergeCell ref="J418:J420"/>
    <mergeCell ref="J421:J424"/>
    <mergeCell ref="J425:J427"/>
    <mergeCell ref="J428:J429"/>
    <mergeCell ref="J438:J441"/>
    <mergeCell ref="J447:J448"/>
    <mergeCell ref="J450:J452"/>
    <mergeCell ref="J454:J456"/>
    <mergeCell ref="J461:J465"/>
    <mergeCell ref="J466:J467"/>
    <mergeCell ref="J469:J475"/>
    <mergeCell ref="J476:J479"/>
    <mergeCell ref="J480:J484"/>
    <mergeCell ref="J487:J489"/>
    <mergeCell ref="J490:J493"/>
    <mergeCell ref="J494:J499"/>
    <mergeCell ref="J505:J506"/>
    <mergeCell ref="J515:J532"/>
    <mergeCell ref="J533:J560"/>
    <mergeCell ref="J577:J578"/>
    <mergeCell ref="J604:J609"/>
    <mergeCell ref="J610:J613"/>
    <mergeCell ref="J614:J617"/>
    <mergeCell ref="J618:J619"/>
    <mergeCell ref="J620:J623"/>
    <mergeCell ref="J626:J629"/>
    <mergeCell ref="J630:J631"/>
    <mergeCell ref="J632:J634"/>
    <mergeCell ref="J637:J644"/>
    <mergeCell ref="J645:J646"/>
    <mergeCell ref="J688:J694"/>
    <mergeCell ref="J695:J702"/>
    <mergeCell ref="J703:J709"/>
    <mergeCell ref="J710:J714"/>
    <mergeCell ref="J717:J719"/>
    <mergeCell ref="J756:J768"/>
    <mergeCell ref="J769:J776"/>
    <mergeCell ref="J777:J778"/>
    <mergeCell ref="J779:J780"/>
    <mergeCell ref="J782:J783"/>
    <mergeCell ref="J825:J826"/>
    <mergeCell ref="J828:J831"/>
    <mergeCell ref="J834:J839"/>
    <mergeCell ref="J840:J841"/>
    <mergeCell ref="J842:J845"/>
    <mergeCell ref="J846:J847"/>
    <mergeCell ref="J848:J853"/>
    <mergeCell ref="J855:J857"/>
    <mergeCell ref="J858:J861"/>
    <mergeCell ref="J862:J864"/>
    <mergeCell ref="J865:J867"/>
    <mergeCell ref="J868:J869"/>
    <mergeCell ref="J870:J871"/>
    <mergeCell ref="J872:J873"/>
    <mergeCell ref="J875:J876"/>
    <mergeCell ref="J910:J912"/>
    <mergeCell ref="J920:J921"/>
    <mergeCell ref="J925:J928"/>
    <mergeCell ref="J929:J930"/>
    <mergeCell ref="J931:J935"/>
    <mergeCell ref="J937:J941"/>
    <mergeCell ref="J942:J949"/>
    <mergeCell ref="J950:J954"/>
    <mergeCell ref="J957:J959"/>
    <mergeCell ref="J960:J961"/>
    <mergeCell ref="J962:J963"/>
    <mergeCell ref="J967:J970"/>
    <mergeCell ref="J971:J975"/>
    <mergeCell ref="J976:J980"/>
    <mergeCell ref="J981:J985"/>
    <mergeCell ref="J986:J991"/>
    <mergeCell ref="J995:J1000"/>
    <mergeCell ref="J1001:J1004"/>
    <mergeCell ref="J1005:J1009"/>
    <mergeCell ref="J1010:J1014"/>
    <mergeCell ref="J1018:J1026"/>
    <mergeCell ref="J1027:J1040"/>
    <mergeCell ref="J1041:J1045"/>
    <mergeCell ref="J1046:J1054"/>
    <mergeCell ref="J1055:J1058"/>
    <mergeCell ref="J1059:J1062"/>
    <mergeCell ref="J1065:J1071"/>
    <mergeCell ref="J1072:J1074"/>
    <mergeCell ref="J1075:J1076"/>
    <mergeCell ref="J1082:J1083"/>
    <mergeCell ref="J1084:J1085"/>
    <mergeCell ref="J1086:J1087"/>
    <mergeCell ref="J1088:J1099"/>
    <mergeCell ref="J1103:J1108"/>
    <mergeCell ref="J1143:J1144"/>
    <mergeCell ref="J1150:J1152"/>
    <mergeCell ref="J1155:J1161"/>
    <mergeCell ref="J1162:J1170"/>
    <mergeCell ref="J1171:J1173"/>
    <mergeCell ref="J1174:J1175"/>
    <mergeCell ref="J1176:J1179"/>
    <mergeCell ref="J1180:J1184"/>
    <mergeCell ref="J1185:J1187"/>
    <mergeCell ref="J1188:J1189"/>
    <mergeCell ref="J1198:J1203"/>
    <mergeCell ref="J1204:J1211"/>
    <mergeCell ref="J1212:J1218"/>
    <mergeCell ref="J1219:J1222"/>
    <mergeCell ref="J1223:J1225"/>
    <mergeCell ref="J1228:J1229"/>
    <mergeCell ref="K3:K4"/>
    <mergeCell ref="K825:K826"/>
    <mergeCell ref="K828:K831"/>
    <mergeCell ref="K834:K839"/>
    <mergeCell ref="K840:K841"/>
    <mergeCell ref="K842:K845"/>
    <mergeCell ref="K846:K847"/>
    <mergeCell ref="K848:K853"/>
    <mergeCell ref="K855:K857"/>
    <mergeCell ref="K858:K861"/>
    <mergeCell ref="K862:K864"/>
    <mergeCell ref="K865:K867"/>
    <mergeCell ref="K868:K869"/>
    <mergeCell ref="K870:K871"/>
    <mergeCell ref="K872:K873"/>
    <mergeCell ref="K875:K876"/>
    <mergeCell ref="L3:L4"/>
    <mergeCell ref="L10:L11"/>
    <mergeCell ref="L18:L29"/>
    <mergeCell ref="L30:L40"/>
    <mergeCell ref="L52:L55"/>
    <mergeCell ref="L56:L57"/>
    <mergeCell ref="L64:L68"/>
    <mergeCell ref="L69:L71"/>
    <mergeCell ref="L72:L75"/>
    <mergeCell ref="L76:L80"/>
    <mergeCell ref="L81:L83"/>
    <mergeCell ref="L84:L86"/>
    <mergeCell ref="L112:L113"/>
    <mergeCell ref="L116:L118"/>
    <mergeCell ref="L126:L130"/>
    <mergeCell ref="L131:L135"/>
    <mergeCell ref="L136:L137"/>
    <mergeCell ref="L139:L140"/>
    <mergeCell ref="L141:L143"/>
    <mergeCell ref="L144:L145"/>
    <mergeCell ref="L146:L147"/>
    <mergeCell ref="L148:L149"/>
    <mergeCell ref="L150:L152"/>
    <mergeCell ref="L153:L156"/>
    <mergeCell ref="L157:L159"/>
    <mergeCell ref="L160:L164"/>
    <mergeCell ref="L165:L166"/>
    <mergeCell ref="L167:L170"/>
    <mergeCell ref="L172:L173"/>
    <mergeCell ref="L175:L177"/>
    <mergeCell ref="L178:L179"/>
    <mergeCell ref="L181:L183"/>
    <mergeCell ref="L184:L190"/>
    <mergeCell ref="L192:L193"/>
    <mergeCell ref="L197:L201"/>
    <mergeCell ref="L204:L205"/>
    <mergeCell ref="L229:L230"/>
    <mergeCell ref="L231:L232"/>
    <mergeCell ref="L233:L235"/>
    <mergeCell ref="L236:L245"/>
    <mergeCell ref="L246:L247"/>
    <mergeCell ref="L248:L252"/>
    <mergeCell ref="L253:L254"/>
    <mergeCell ref="L255:L256"/>
    <mergeCell ref="L257:L259"/>
    <mergeCell ref="L260:L264"/>
    <mergeCell ref="L278:L280"/>
    <mergeCell ref="L281:L282"/>
    <mergeCell ref="L291:L292"/>
    <mergeCell ref="L301:L302"/>
    <mergeCell ref="L368:L369"/>
    <mergeCell ref="L379:L382"/>
    <mergeCell ref="L386:L389"/>
    <mergeCell ref="L401:L405"/>
    <mergeCell ref="L406:L411"/>
    <mergeCell ref="L412:L416"/>
    <mergeCell ref="L418:L420"/>
    <mergeCell ref="L421:L424"/>
    <mergeCell ref="L425:L427"/>
    <mergeCell ref="L428:L429"/>
    <mergeCell ref="L438:L441"/>
    <mergeCell ref="L447:L448"/>
    <mergeCell ref="L450:L452"/>
    <mergeCell ref="L454:L456"/>
    <mergeCell ref="L461:L465"/>
    <mergeCell ref="L466:L467"/>
    <mergeCell ref="L469:L475"/>
    <mergeCell ref="L476:L479"/>
    <mergeCell ref="L480:L484"/>
    <mergeCell ref="L487:L489"/>
    <mergeCell ref="L490:L493"/>
    <mergeCell ref="L494:L499"/>
    <mergeCell ref="L505:L506"/>
    <mergeCell ref="L515:L532"/>
    <mergeCell ref="L533:L560"/>
    <mergeCell ref="L577:L578"/>
    <mergeCell ref="L604:L609"/>
    <mergeCell ref="L610:L613"/>
    <mergeCell ref="L614:L617"/>
    <mergeCell ref="L618:L619"/>
    <mergeCell ref="L620:L623"/>
    <mergeCell ref="L626:L629"/>
    <mergeCell ref="L630:L631"/>
    <mergeCell ref="L632:L634"/>
    <mergeCell ref="L637:L644"/>
    <mergeCell ref="L645:L646"/>
    <mergeCell ref="L688:L694"/>
    <mergeCell ref="L695:L702"/>
    <mergeCell ref="L703:L709"/>
    <mergeCell ref="L710:L714"/>
    <mergeCell ref="L717:L719"/>
    <mergeCell ref="L756:L768"/>
    <mergeCell ref="L769:L776"/>
    <mergeCell ref="L777:L778"/>
    <mergeCell ref="L779:L780"/>
    <mergeCell ref="L782:L783"/>
    <mergeCell ref="L825:L826"/>
    <mergeCell ref="L828:L831"/>
    <mergeCell ref="L834:L839"/>
    <mergeCell ref="L840:L841"/>
    <mergeCell ref="L842:L845"/>
    <mergeCell ref="L846:L847"/>
    <mergeCell ref="L848:L853"/>
    <mergeCell ref="L855:L857"/>
    <mergeCell ref="L858:L861"/>
    <mergeCell ref="L862:L864"/>
    <mergeCell ref="L865:L867"/>
    <mergeCell ref="L868:L869"/>
    <mergeCell ref="L870:L871"/>
    <mergeCell ref="L872:L873"/>
    <mergeCell ref="L875:L876"/>
    <mergeCell ref="L910:L912"/>
    <mergeCell ref="L920:L921"/>
    <mergeCell ref="L925:L928"/>
    <mergeCell ref="L929:L930"/>
    <mergeCell ref="L931:L935"/>
    <mergeCell ref="L937:L941"/>
    <mergeCell ref="L942:L949"/>
    <mergeCell ref="L950:L954"/>
    <mergeCell ref="L957:L959"/>
    <mergeCell ref="L960:L961"/>
    <mergeCell ref="L962:L963"/>
    <mergeCell ref="L967:L970"/>
    <mergeCell ref="L971:L975"/>
    <mergeCell ref="L976:L980"/>
    <mergeCell ref="L981:L985"/>
    <mergeCell ref="L986:L991"/>
    <mergeCell ref="L995:L1000"/>
    <mergeCell ref="L1001:L1004"/>
    <mergeCell ref="L1005:L1009"/>
    <mergeCell ref="L1010:L1014"/>
    <mergeCell ref="L1018:L1026"/>
    <mergeCell ref="L1027:L1040"/>
    <mergeCell ref="L1041:L1045"/>
    <mergeCell ref="L1046:L1054"/>
    <mergeCell ref="L1055:L1058"/>
    <mergeCell ref="L1059:L1062"/>
    <mergeCell ref="L1065:L1071"/>
    <mergeCell ref="L1072:L1074"/>
    <mergeCell ref="L1075:L1076"/>
    <mergeCell ref="L1082:L1083"/>
    <mergeCell ref="L1084:L1085"/>
    <mergeCell ref="L1086:L1087"/>
    <mergeCell ref="L1088:L1099"/>
    <mergeCell ref="L1103:L1108"/>
    <mergeCell ref="L1143:L1144"/>
    <mergeCell ref="L1150:L1152"/>
    <mergeCell ref="L1155:L1161"/>
    <mergeCell ref="L1162:L1170"/>
    <mergeCell ref="L1171:L1173"/>
    <mergeCell ref="L1174:L1175"/>
    <mergeCell ref="L1176:L1179"/>
    <mergeCell ref="L1180:L1184"/>
    <mergeCell ref="L1185:L1187"/>
    <mergeCell ref="L1188:L1189"/>
    <mergeCell ref="L1198:L1203"/>
    <mergeCell ref="L1204:L1211"/>
    <mergeCell ref="L1212:L1218"/>
    <mergeCell ref="L1219:L1222"/>
    <mergeCell ref="L1223:L1225"/>
    <mergeCell ref="L1228:L1229"/>
    <mergeCell ref="M3:M4"/>
    <mergeCell ref="M825:M826"/>
    <mergeCell ref="M828:M831"/>
    <mergeCell ref="M834:M839"/>
    <mergeCell ref="M840:M841"/>
    <mergeCell ref="M842:M845"/>
    <mergeCell ref="M846:M847"/>
    <mergeCell ref="M848:M853"/>
    <mergeCell ref="M855:M857"/>
    <mergeCell ref="M858:M861"/>
    <mergeCell ref="M862:M864"/>
    <mergeCell ref="M865:M867"/>
    <mergeCell ref="M868:M869"/>
    <mergeCell ref="M870:M871"/>
    <mergeCell ref="M872:M873"/>
    <mergeCell ref="M875:M876"/>
    <mergeCell ref="N3:N4"/>
    <mergeCell ref="N291:N292"/>
    <mergeCell ref="N301:N302"/>
    <mergeCell ref="N825:N826"/>
    <mergeCell ref="N828:N831"/>
    <mergeCell ref="N834:N839"/>
    <mergeCell ref="N840:N841"/>
    <mergeCell ref="N842:N845"/>
    <mergeCell ref="N846:N847"/>
    <mergeCell ref="N848:N853"/>
    <mergeCell ref="N855:N857"/>
    <mergeCell ref="N858:N861"/>
    <mergeCell ref="N862:N864"/>
    <mergeCell ref="N865:N867"/>
    <mergeCell ref="N868:N869"/>
    <mergeCell ref="N870:N871"/>
    <mergeCell ref="N872:N873"/>
    <mergeCell ref="N875:N876"/>
    <mergeCell ref="N967:N970"/>
    <mergeCell ref="N971:N975"/>
    <mergeCell ref="N976:N980"/>
    <mergeCell ref="N981:N985"/>
    <mergeCell ref="N986:N991"/>
    <mergeCell ref="O2:O4"/>
    <mergeCell ref="O425:O427"/>
    <mergeCell ref="O825:O826"/>
    <mergeCell ref="O828:O831"/>
    <mergeCell ref="O834:O839"/>
    <mergeCell ref="O840:O841"/>
    <mergeCell ref="O842:O845"/>
    <mergeCell ref="O846:O847"/>
    <mergeCell ref="O848:O853"/>
    <mergeCell ref="O855:O857"/>
    <mergeCell ref="O858:O861"/>
    <mergeCell ref="O862:O864"/>
    <mergeCell ref="O865:O867"/>
    <mergeCell ref="O868:O869"/>
    <mergeCell ref="O870:O871"/>
    <mergeCell ref="O872:O873"/>
    <mergeCell ref="O875:O876"/>
    <mergeCell ref="P2:P4"/>
    <mergeCell ref="P825:P826"/>
    <mergeCell ref="P828:P831"/>
    <mergeCell ref="P834:P839"/>
    <mergeCell ref="P840:P841"/>
    <mergeCell ref="P842:P845"/>
    <mergeCell ref="P846:P847"/>
    <mergeCell ref="P848:P853"/>
    <mergeCell ref="P855:P857"/>
    <mergeCell ref="P858:P861"/>
    <mergeCell ref="P862:P864"/>
    <mergeCell ref="P865:P867"/>
    <mergeCell ref="P868:P869"/>
    <mergeCell ref="P870:P871"/>
    <mergeCell ref="P872:P873"/>
    <mergeCell ref="P875:P876"/>
    <mergeCell ref="P967:P970"/>
    <mergeCell ref="P971:P975"/>
    <mergeCell ref="P976:P980"/>
    <mergeCell ref="P981:P985"/>
    <mergeCell ref="P986:P991"/>
    <mergeCell ref="Q2:Q4"/>
    <mergeCell ref="Q126:Q130"/>
    <mergeCell ref="Q131:Q135"/>
    <mergeCell ref="Q136:Q137"/>
    <mergeCell ref="Q139:Q140"/>
    <mergeCell ref="Q141:Q143"/>
    <mergeCell ref="Q144:Q145"/>
    <mergeCell ref="Q146:Q147"/>
    <mergeCell ref="Q148:Q149"/>
    <mergeCell ref="Q150:Q152"/>
    <mergeCell ref="Q153:Q156"/>
    <mergeCell ref="Q157:Q159"/>
    <mergeCell ref="Q160:Q164"/>
    <mergeCell ref="Q165:Q166"/>
    <mergeCell ref="Q167:Q170"/>
    <mergeCell ref="Q172:Q173"/>
    <mergeCell ref="Q175:Q177"/>
    <mergeCell ref="Q178:Q179"/>
    <mergeCell ref="Q386:Q389"/>
    <mergeCell ref="Q401:Q405"/>
    <mergeCell ref="Q406:Q411"/>
    <mergeCell ref="Q412:Q416"/>
    <mergeCell ref="Q418:Q420"/>
    <mergeCell ref="Q421:Q424"/>
    <mergeCell ref="Q425:Q427"/>
    <mergeCell ref="Q428:Q429"/>
    <mergeCell ref="Q577:Q582"/>
    <mergeCell ref="Q597:Q603"/>
    <mergeCell ref="Q604:Q609"/>
    <mergeCell ref="Q610:Q613"/>
    <mergeCell ref="Q614:Q617"/>
    <mergeCell ref="Q618:Q623"/>
    <mergeCell ref="Q710:Q714"/>
    <mergeCell ref="Q777:Q778"/>
    <mergeCell ref="Q779:Q780"/>
    <mergeCell ref="Q782:Q783"/>
    <mergeCell ref="Q790:Q820"/>
    <mergeCell ref="Q925:Q928"/>
    <mergeCell ref="Q929:Q930"/>
    <mergeCell ref="Q931:Q935"/>
    <mergeCell ref="Q937:Q941"/>
    <mergeCell ref="Q942:Q949"/>
    <mergeCell ref="Q950:Q954"/>
    <mergeCell ref="Q1082:Q1087"/>
    <mergeCell ref="Q1198:Q1203"/>
    <mergeCell ref="Q1204:Q1211"/>
    <mergeCell ref="Q1212:Q1218"/>
    <mergeCell ref="Q1219:Q1222"/>
    <mergeCell ref="Q1223:Q1225"/>
    <mergeCell ref="Q1228:Q1229"/>
    <mergeCell ref="Q1245:Q1255"/>
    <mergeCell ref="R3:R4"/>
    <mergeCell ref="R425:R427"/>
    <mergeCell ref="R825:R826"/>
    <mergeCell ref="R828:R831"/>
    <mergeCell ref="R834:R839"/>
    <mergeCell ref="R840:R841"/>
    <mergeCell ref="R842:R845"/>
    <mergeCell ref="R846:R847"/>
    <mergeCell ref="R848:R853"/>
    <mergeCell ref="R855:R857"/>
    <mergeCell ref="R858:R861"/>
    <mergeCell ref="R862:R864"/>
    <mergeCell ref="R865:R867"/>
    <mergeCell ref="R868:R869"/>
    <mergeCell ref="R870:R871"/>
    <mergeCell ref="R872:R873"/>
    <mergeCell ref="R875:R876"/>
    <mergeCell ref="S3:S4"/>
    <mergeCell ref="S10:S11"/>
    <mergeCell ref="S18:S29"/>
    <mergeCell ref="S30:S40"/>
    <mergeCell ref="S52:S55"/>
    <mergeCell ref="S56:S57"/>
    <mergeCell ref="S64:S68"/>
    <mergeCell ref="S69:S71"/>
    <mergeCell ref="S72:S75"/>
    <mergeCell ref="S76:S80"/>
    <mergeCell ref="S81:S83"/>
    <mergeCell ref="S84:S86"/>
    <mergeCell ref="S112:S113"/>
    <mergeCell ref="S116:S118"/>
    <mergeCell ref="S126:S130"/>
    <mergeCell ref="S131:S135"/>
    <mergeCell ref="S136:S137"/>
    <mergeCell ref="S139:S140"/>
    <mergeCell ref="S141:S143"/>
    <mergeCell ref="S144:S145"/>
    <mergeCell ref="S146:S147"/>
    <mergeCell ref="S148:S149"/>
    <mergeCell ref="S150:S152"/>
    <mergeCell ref="S153:S156"/>
    <mergeCell ref="S157:S159"/>
    <mergeCell ref="S160:S164"/>
    <mergeCell ref="S165:S166"/>
    <mergeCell ref="S167:S170"/>
    <mergeCell ref="S172:S173"/>
    <mergeCell ref="S175:S177"/>
    <mergeCell ref="S178:S179"/>
    <mergeCell ref="S181:S183"/>
    <mergeCell ref="S184:S190"/>
    <mergeCell ref="S192:S193"/>
    <mergeCell ref="S197:S201"/>
    <mergeCell ref="S204:S205"/>
    <mergeCell ref="S229:S230"/>
    <mergeCell ref="S231:S232"/>
    <mergeCell ref="S233:S235"/>
    <mergeCell ref="S236:S245"/>
    <mergeCell ref="S246:S247"/>
    <mergeCell ref="S248:S252"/>
    <mergeCell ref="S253:S254"/>
    <mergeCell ref="S255:S256"/>
    <mergeCell ref="S257:S259"/>
    <mergeCell ref="S260:S264"/>
    <mergeCell ref="S278:S280"/>
    <mergeCell ref="S281:S282"/>
    <mergeCell ref="S291:S292"/>
    <mergeCell ref="S301:S302"/>
    <mergeCell ref="S368:S369"/>
    <mergeCell ref="S379:S382"/>
    <mergeCell ref="S386:S389"/>
    <mergeCell ref="S401:S405"/>
    <mergeCell ref="S406:S411"/>
    <mergeCell ref="S412:S416"/>
    <mergeCell ref="S418:S420"/>
    <mergeCell ref="S421:S424"/>
    <mergeCell ref="S425:S427"/>
    <mergeCell ref="S428:S429"/>
    <mergeCell ref="S438:S441"/>
    <mergeCell ref="S447:S448"/>
    <mergeCell ref="S450:S452"/>
    <mergeCell ref="S454:S456"/>
    <mergeCell ref="S461:S465"/>
    <mergeCell ref="S466:S467"/>
    <mergeCell ref="S469:S475"/>
    <mergeCell ref="S476:S479"/>
    <mergeCell ref="S480:S484"/>
    <mergeCell ref="S487:S489"/>
    <mergeCell ref="S490:S493"/>
    <mergeCell ref="S494:S499"/>
    <mergeCell ref="S505:S506"/>
    <mergeCell ref="S515:S532"/>
    <mergeCell ref="S533:S560"/>
    <mergeCell ref="S577:S578"/>
    <mergeCell ref="S599:S601"/>
    <mergeCell ref="S604:S609"/>
    <mergeCell ref="S610:S613"/>
    <mergeCell ref="S614:S617"/>
    <mergeCell ref="S618:S619"/>
    <mergeCell ref="S620:S623"/>
    <mergeCell ref="S626:S629"/>
    <mergeCell ref="S630:S631"/>
    <mergeCell ref="S632:S634"/>
    <mergeCell ref="S637:S644"/>
    <mergeCell ref="S645:S646"/>
    <mergeCell ref="S688:S694"/>
    <mergeCell ref="S695:S702"/>
    <mergeCell ref="S703:S709"/>
    <mergeCell ref="S710:S714"/>
    <mergeCell ref="S717:S719"/>
    <mergeCell ref="S756:S768"/>
    <mergeCell ref="S769:S776"/>
    <mergeCell ref="S777:S778"/>
    <mergeCell ref="S779:S780"/>
    <mergeCell ref="S782:S783"/>
    <mergeCell ref="S788:S789"/>
    <mergeCell ref="S825:S826"/>
    <mergeCell ref="S828:S831"/>
    <mergeCell ref="S834:S839"/>
    <mergeCell ref="S840:S841"/>
    <mergeCell ref="S842:S845"/>
    <mergeCell ref="S846:S847"/>
    <mergeCell ref="S848:S853"/>
    <mergeCell ref="S855:S857"/>
    <mergeCell ref="S858:S861"/>
    <mergeCell ref="S862:S864"/>
    <mergeCell ref="S865:S867"/>
    <mergeCell ref="S868:S869"/>
    <mergeCell ref="S870:S871"/>
    <mergeCell ref="S872:S873"/>
    <mergeCell ref="S875:S876"/>
    <mergeCell ref="S910:S912"/>
    <mergeCell ref="S920:S921"/>
    <mergeCell ref="S925:S928"/>
    <mergeCell ref="S929:S930"/>
    <mergeCell ref="S931:S935"/>
    <mergeCell ref="S937:S941"/>
    <mergeCell ref="S942:S949"/>
    <mergeCell ref="S950:S954"/>
    <mergeCell ref="S957:S959"/>
    <mergeCell ref="S960:S961"/>
    <mergeCell ref="S962:S963"/>
    <mergeCell ref="S967:S970"/>
    <mergeCell ref="S971:S975"/>
    <mergeCell ref="S976:S980"/>
    <mergeCell ref="S981:S985"/>
    <mergeCell ref="S986:S991"/>
    <mergeCell ref="S995:S1000"/>
    <mergeCell ref="S1001:S1004"/>
    <mergeCell ref="S1005:S1009"/>
    <mergeCell ref="S1010:S1014"/>
    <mergeCell ref="S1018:S1026"/>
    <mergeCell ref="S1027:S1040"/>
    <mergeCell ref="S1041:S1045"/>
    <mergeCell ref="S1046:S1054"/>
    <mergeCell ref="S1055:S1058"/>
    <mergeCell ref="S1059:S1062"/>
    <mergeCell ref="S1065:S1071"/>
    <mergeCell ref="S1072:S1074"/>
    <mergeCell ref="S1075:S1076"/>
    <mergeCell ref="S1082:S1083"/>
    <mergeCell ref="S1084:S1085"/>
    <mergeCell ref="S1086:S1087"/>
    <mergeCell ref="S1088:S1099"/>
    <mergeCell ref="S1103:S1108"/>
    <mergeCell ref="S1143:S1144"/>
    <mergeCell ref="S1150:S1152"/>
    <mergeCell ref="S1155:S1161"/>
    <mergeCell ref="S1162:S1170"/>
    <mergeCell ref="S1171:S1173"/>
    <mergeCell ref="S1174:S1175"/>
    <mergeCell ref="S1176:S1179"/>
    <mergeCell ref="S1180:S1184"/>
    <mergeCell ref="S1185:S1187"/>
    <mergeCell ref="S1188:S1189"/>
    <mergeCell ref="S1198:S1203"/>
    <mergeCell ref="S1204:S1211"/>
    <mergeCell ref="S1212:S1218"/>
    <mergeCell ref="S1219:S1222"/>
    <mergeCell ref="S1223:S1225"/>
    <mergeCell ref="S1228:S1229"/>
    <mergeCell ref="S1267:S1273"/>
    <mergeCell ref="S1274:S1275"/>
    <mergeCell ref="T2:T4"/>
    <mergeCell ref="T10:T11"/>
    <mergeCell ref="T18:T29"/>
    <mergeCell ref="T30:T40"/>
    <mergeCell ref="T52:T55"/>
    <mergeCell ref="T64:T68"/>
    <mergeCell ref="T69:T71"/>
    <mergeCell ref="T72:T75"/>
    <mergeCell ref="T76:T80"/>
    <mergeCell ref="T81:T83"/>
    <mergeCell ref="T84:T86"/>
    <mergeCell ref="T401:T405"/>
    <mergeCell ref="T406:T411"/>
    <mergeCell ref="T412:T416"/>
    <mergeCell ref="T418:T420"/>
    <mergeCell ref="T421:T424"/>
    <mergeCell ref="T425:T427"/>
    <mergeCell ref="T447:T448"/>
    <mergeCell ref="T450:T452"/>
    <mergeCell ref="T454:T456"/>
    <mergeCell ref="T777:T778"/>
    <mergeCell ref="T779:T780"/>
    <mergeCell ref="T782:T783"/>
    <mergeCell ref="T825:T826"/>
    <mergeCell ref="T828:T831"/>
    <mergeCell ref="T834:T839"/>
    <mergeCell ref="T840:T841"/>
    <mergeCell ref="T842:T845"/>
    <mergeCell ref="T846:T847"/>
    <mergeCell ref="T848:T853"/>
    <mergeCell ref="T855:T857"/>
    <mergeCell ref="T858:T861"/>
    <mergeCell ref="T862:T864"/>
    <mergeCell ref="T865:T867"/>
    <mergeCell ref="T868:T869"/>
    <mergeCell ref="T870:T871"/>
    <mergeCell ref="T872:T873"/>
    <mergeCell ref="T875:T876"/>
    <mergeCell ref="T942:T949"/>
    <mergeCell ref="T950:T954"/>
    <mergeCell ref="T1245:T1255"/>
    <mergeCell ref="U2:U4"/>
    <mergeCell ref="U148:U149"/>
    <mergeCell ref="U401:U405"/>
    <mergeCell ref="U406:U411"/>
    <mergeCell ref="U412:U416"/>
    <mergeCell ref="U418:U420"/>
    <mergeCell ref="U645:U646"/>
    <mergeCell ref="U825:U826"/>
    <mergeCell ref="U828:U831"/>
    <mergeCell ref="U834:U839"/>
    <mergeCell ref="U840:U841"/>
    <mergeCell ref="U842:U845"/>
    <mergeCell ref="U846:U847"/>
    <mergeCell ref="U848:U853"/>
    <mergeCell ref="U855:U857"/>
    <mergeCell ref="U858:U861"/>
    <mergeCell ref="U862:U864"/>
    <mergeCell ref="U865:U867"/>
    <mergeCell ref="U868:U869"/>
    <mergeCell ref="U870:U871"/>
    <mergeCell ref="U872:U873"/>
    <mergeCell ref="U875:U876"/>
    <mergeCell ref="U1245:U1255"/>
    <mergeCell ref="U1267:U1273"/>
    <mergeCell ref="U1274:U1275"/>
  </mergeCells>
  <conditionalFormatting sqref="C750">
    <cfRule type="duplicateValues" dxfId="0" priority="1"/>
  </conditionalFormatting>
  <dataValidations count="2">
    <dataValidation type="list" allowBlank="1" showInputMessage="1" showErrorMessage="1" sqref="K299 L299">
      <formula1>[1]Sheet2!#REF!</formula1>
    </dataValidation>
    <dataValidation type="list" allowBlank="1" showInputMessage="1" showErrorMessage="1" sqref="P574 P576 P577 P578 P579 P580 P581 P582 P583 P586 P584:P585">
      <formula1>#REF!</formula1>
    </dataValidation>
  </dataValidations>
  <pageMargins left="0.7" right="0.7" top="0.75" bottom="0.75" header="0.3" footer="0.3"/>
  <pageSetup paperSize="9" scale="42" fitToHeight="0" orientation="landscape"/>
  <headerFooter/>
  <ignoredErrors>
    <ignoredError sqref="P576:P586 P574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21"/>
  <sheetViews>
    <sheetView zoomScale="80" zoomScaleNormal="80" workbookViewId="0">
      <selection activeCell="R14" sqref="R14"/>
    </sheetView>
  </sheetViews>
  <sheetFormatPr defaultColWidth="9" defaultRowHeight="13.5" outlineLevelCol="3"/>
  <cols>
    <col min="2" max="2" width="13" customWidth="1"/>
    <col min="3" max="3" width="16.375" customWidth="1"/>
    <col min="4" max="4" width="16.75" customWidth="1"/>
  </cols>
  <sheetData>
    <row r="2" ht="27" customHeight="1" spans="1:4">
      <c r="A2" s="1" t="s">
        <v>2712</v>
      </c>
      <c r="B2" s="1"/>
      <c r="C2" s="1"/>
      <c r="D2" s="1"/>
    </row>
    <row r="3" ht="27" customHeight="1" spans="1:4">
      <c r="A3" s="2" t="s">
        <v>1</v>
      </c>
      <c r="B3" s="2" t="s">
        <v>2713</v>
      </c>
      <c r="C3" s="2" t="s">
        <v>2714</v>
      </c>
      <c r="D3" s="2" t="s">
        <v>2715</v>
      </c>
    </row>
    <row r="4" ht="27" customHeight="1" spans="1:4">
      <c r="A4" s="2">
        <v>1</v>
      </c>
      <c r="B4" s="2" t="s">
        <v>2716</v>
      </c>
      <c r="C4" s="2" t="s">
        <v>65</v>
      </c>
      <c r="D4" s="2">
        <v>47</v>
      </c>
    </row>
    <row r="5" ht="27" customHeight="1" spans="1:4">
      <c r="A5" s="2">
        <v>2</v>
      </c>
      <c r="B5" s="2" t="s">
        <v>2717</v>
      </c>
      <c r="C5" s="2" t="s">
        <v>247</v>
      </c>
      <c r="D5" s="2">
        <v>55</v>
      </c>
    </row>
    <row r="6" ht="27" customHeight="1" spans="1:4">
      <c r="A6" s="2">
        <v>3</v>
      </c>
      <c r="B6" s="2" t="s">
        <v>2718</v>
      </c>
      <c r="C6" s="2" t="s">
        <v>496</v>
      </c>
      <c r="D6" s="2">
        <v>10</v>
      </c>
    </row>
    <row r="7" ht="27" customHeight="1" spans="1:4">
      <c r="A7" s="2">
        <v>4</v>
      </c>
      <c r="B7" s="2"/>
      <c r="C7" s="2" t="s">
        <v>509</v>
      </c>
      <c r="D7" s="2">
        <v>19</v>
      </c>
    </row>
    <row r="8" ht="27" customHeight="1" spans="1:4">
      <c r="A8" s="2">
        <v>5</v>
      </c>
      <c r="B8" s="2"/>
      <c r="C8" s="2" t="s">
        <v>549</v>
      </c>
      <c r="D8" s="2">
        <v>11</v>
      </c>
    </row>
    <row r="9" ht="27" customHeight="1" spans="1:4">
      <c r="A9" s="2">
        <v>6</v>
      </c>
      <c r="B9" s="2" t="s">
        <v>2719</v>
      </c>
      <c r="C9" s="2" t="s">
        <v>613</v>
      </c>
      <c r="D9" s="2">
        <v>13</v>
      </c>
    </row>
    <row r="10" ht="27" customHeight="1" spans="1:4">
      <c r="A10" s="2">
        <v>7</v>
      </c>
      <c r="B10" s="2" t="s">
        <v>2720</v>
      </c>
      <c r="C10" s="2" t="s">
        <v>2721</v>
      </c>
      <c r="D10" s="2">
        <v>14</v>
      </c>
    </row>
    <row r="11" ht="27" customHeight="1" spans="1:4">
      <c r="A11" s="2">
        <v>8</v>
      </c>
      <c r="B11" s="2" t="s">
        <v>2722</v>
      </c>
      <c r="C11" s="2" t="s">
        <v>2723</v>
      </c>
      <c r="D11" s="2">
        <v>11</v>
      </c>
    </row>
    <row r="12" ht="27" customHeight="1" spans="1:4">
      <c r="A12" s="2">
        <v>9</v>
      </c>
      <c r="B12" s="2" t="s">
        <v>2724</v>
      </c>
      <c r="C12" s="2" t="s">
        <v>2725</v>
      </c>
      <c r="D12" s="2">
        <v>46</v>
      </c>
    </row>
    <row r="13" ht="27" customHeight="1" spans="1:4">
      <c r="A13" s="2">
        <v>10</v>
      </c>
      <c r="B13" s="2" t="s">
        <v>2726</v>
      </c>
      <c r="C13" s="2" t="s">
        <v>1303</v>
      </c>
      <c r="D13" s="2">
        <v>27</v>
      </c>
    </row>
    <row r="14" ht="27" customHeight="1" spans="1:4">
      <c r="A14" s="2">
        <v>11</v>
      </c>
      <c r="B14" s="2" t="s">
        <v>2727</v>
      </c>
      <c r="C14" s="2" t="s">
        <v>1441</v>
      </c>
      <c r="D14" s="2">
        <v>22</v>
      </c>
    </row>
    <row r="15" ht="27" customHeight="1" spans="1:4">
      <c r="A15" s="2">
        <v>12</v>
      </c>
      <c r="B15" s="2"/>
      <c r="C15" s="2" t="s">
        <v>1492</v>
      </c>
      <c r="D15" s="2">
        <v>22</v>
      </c>
    </row>
    <row r="16" ht="27" customHeight="1" spans="1:4">
      <c r="A16" s="2">
        <v>13</v>
      </c>
      <c r="B16" s="2" t="s">
        <v>2728</v>
      </c>
      <c r="C16" s="2" t="s">
        <v>1940</v>
      </c>
      <c r="D16" s="2">
        <v>16</v>
      </c>
    </row>
    <row r="17" ht="27" customHeight="1" spans="1:4">
      <c r="A17" s="2">
        <v>14</v>
      </c>
      <c r="B17" s="2" t="s">
        <v>2729</v>
      </c>
      <c r="C17" s="2" t="s">
        <v>2730</v>
      </c>
      <c r="D17" s="2">
        <v>26</v>
      </c>
    </row>
    <row r="18" ht="27" customHeight="1" spans="1:4">
      <c r="A18" s="2">
        <v>15</v>
      </c>
      <c r="B18" s="2" t="s">
        <v>2731</v>
      </c>
      <c r="C18" s="2" t="s">
        <v>2121</v>
      </c>
      <c r="D18" s="2">
        <v>45</v>
      </c>
    </row>
    <row r="19" ht="27" customHeight="1" spans="1:4">
      <c r="A19" s="2">
        <v>16</v>
      </c>
      <c r="B19" s="2"/>
      <c r="C19" s="2" t="s">
        <v>2171</v>
      </c>
      <c r="D19" s="2">
        <v>14</v>
      </c>
    </row>
    <row r="20" ht="27" customHeight="1" spans="1:4">
      <c r="A20" s="2">
        <v>17</v>
      </c>
      <c r="B20" s="3" t="s">
        <v>2732</v>
      </c>
      <c r="C20" s="2" t="s">
        <v>2733</v>
      </c>
      <c r="D20" s="2">
        <v>28</v>
      </c>
    </row>
    <row r="21" ht="27" customHeight="1" spans="1:4">
      <c r="A21" s="2">
        <v>18</v>
      </c>
      <c r="B21" s="4"/>
      <c r="C21" s="2" t="s">
        <v>2678</v>
      </c>
      <c r="D21" s="2">
        <v>10</v>
      </c>
    </row>
  </sheetData>
  <mergeCells count="5">
    <mergeCell ref="A2:D2"/>
    <mergeCell ref="B6:B8"/>
    <mergeCell ref="B14:B15"/>
    <mergeCell ref="B18:B19"/>
    <mergeCell ref="B20:B2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梅菜扣柚</cp:lastModifiedBy>
  <dcterms:created xsi:type="dcterms:W3CDTF">2022-07-21T15:12:00Z</dcterms:created>
  <dcterms:modified xsi:type="dcterms:W3CDTF">2023-02-02T08:31:10Z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04AA4A2D963D4AD5B28F917B5116DE8E</vt:lpwstr>
  </property>
  <property fmtid="{D5CDD505-2E9C-101B-9397-08002B2CF9AE}" pid="3" name="KSOProductBuildVer">
    <vt:lpwstr>2052-11.1.0.12970</vt:lpwstr>
  </property>
</Properties>
</file>